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9329871A-E8EF-4793-A64E-A32AEC9DB18E}" xr6:coauthVersionLast="36" xr6:coauthVersionMax="36" xr10:uidLastSave="{00000000-0000-0000-0000-000000000000}"/>
  <bookViews>
    <workbookView xWindow="0" yWindow="0" windowWidth="28800" windowHeight="12105" xr2:uid="{FC23BE00-AF39-4B17-91E3-4B975C1895D3}"/>
  </bookViews>
  <sheets>
    <sheet name="Sumario5" sheetId="1" r:id="rId1"/>
  </sheets>
  <definedNames>
    <definedName name="_xlnm.Print_Area" localSheetId="0">Sumario5!$A$1:$G$40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 s="1"/>
  <c r="B36" i="1"/>
  <c r="G37" i="1"/>
  <c r="E36" i="1"/>
  <c r="E35" i="1" s="1"/>
  <c r="D36" i="1"/>
  <c r="D35" i="1" s="1"/>
  <c r="C36" i="1"/>
  <c r="C35" i="1" s="1"/>
  <c r="E32" i="1"/>
  <c r="D32" i="1"/>
  <c r="C32" i="1"/>
  <c r="G34" i="1"/>
  <c r="G33" i="1"/>
  <c r="G32" i="1" s="1"/>
  <c r="F32" i="1"/>
  <c r="G31" i="1"/>
  <c r="G30" i="1"/>
  <c r="G29" i="1" s="1"/>
  <c r="F29" i="1"/>
  <c r="E29" i="1"/>
  <c r="D29" i="1"/>
  <c r="C29" i="1"/>
  <c r="B29" i="1"/>
  <c r="G28" i="1"/>
  <c r="G27" i="1"/>
  <c r="G26" i="1"/>
  <c r="G25" i="1"/>
  <c r="E22" i="1"/>
  <c r="E21" i="1" s="1"/>
  <c r="D22" i="1"/>
  <c r="D21" i="1" s="1"/>
  <c r="G24" i="1"/>
  <c r="G23" i="1"/>
  <c r="G22" i="1" s="1"/>
  <c r="G21" i="1" s="1"/>
  <c r="F22" i="1"/>
  <c r="F21" i="1" s="1"/>
  <c r="B22" i="1"/>
  <c r="G20" i="1"/>
  <c r="G19" i="1"/>
  <c r="E17" i="1"/>
  <c r="D17" i="1"/>
  <c r="C17" i="1"/>
  <c r="B17" i="1"/>
  <c r="F17" i="1"/>
  <c r="E10" i="1"/>
  <c r="C10" i="1"/>
  <c r="G16" i="1"/>
  <c r="G15" i="1"/>
  <c r="G14" i="1"/>
  <c r="G13" i="1"/>
  <c r="D10" i="1"/>
  <c r="G12" i="1"/>
  <c r="F10" i="1"/>
  <c r="F5" i="1" s="1"/>
  <c r="G9" i="1"/>
  <c r="G8" i="1"/>
  <c r="E6" i="1"/>
  <c r="D6" i="1"/>
  <c r="C6" i="1"/>
  <c r="B6" i="1"/>
  <c r="F6" i="1"/>
  <c r="C5" i="1" l="1"/>
  <c r="F39" i="1"/>
  <c r="E5" i="1"/>
  <c r="E39" i="1" s="1"/>
  <c r="D5" i="1"/>
  <c r="D39" i="1" s="1"/>
  <c r="G36" i="1"/>
  <c r="B35" i="1"/>
  <c r="G35" i="1" s="1"/>
  <c r="C22" i="1"/>
  <c r="C21" i="1" s="1"/>
  <c r="B32" i="1"/>
  <c r="B21" i="1" s="1"/>
  <c r="G38" i="1"/>
  <c r="G18" i="1"/>
  <c r="G17" i="1" s="1"/>
  <c r="B10" i="1"/>
  <c r="B5" i="1" s="1"/>
  <c r="B39" i="1" s="1"/>
  <c r="G7" i="1"/>
  <c r="G6" i="1" s="1"/>
  <c r="G11" i="1"/>
  <c r="G10" i="1" s="1"/>
  <c r="C39" i="1" l="1"/>
  <c r="G5" i="1"/>
  <c r="G39" i="1" l="1"/>
  <c r="C40" i="1"/>
  <c r="G40" i="1" l="1"/>
  <c r="B40" i="1"/>
  <c r="E40" i="1"/>
  <c r="D40" i="1"/>
  <c r="F40" i="1"/>
</calcChain>
</file>

<file path=xl/sharedStrings.xml><?xml version="1.0" encoding="utf-8"?>
<sst xmlns="http://schemas.openxmlformats.org/spreadsheetml/2006/main" count="46" uniqueCount="42">
  <si>
    <t>SUMARIO No. 5  COMPOSICION ECONOMICA DEL GASTO POR AREA DE GESTION</t>
  </si>
  <si>
    <t>( En  US dólares )</t>
  </si>
  <si>
    <t xml:space="preserve">AREA DE GESTION  </t>
  </si>
  <si>
    <t>CONDUCCION ADMINISTRATIVA</t>
  </si>
  <si>
    <t>ADMINISTRACION DE JUSTICIA Y SEGURIDAD CIUDADANA</t>
  </si>
  <si>
    <t>DESARROLLO SOCIAL</t>
  </si>
  <si>
    <t>APOYO AL DESARROLLO ECONOMICO</t>
  </si>
  <si>
    <t>DEUDA PUBLICA</t>
  </si>
  <si>
    <t>TOTAL</t>
  </si>
  <si>
    <t xml:space="preserve"> CLASIFICACION ECONOMICA</t>
  </si>
  <si>
    <t>GASTOS CORRIENTES</t>
  </si>
  <si>
    <t>Gastos de Consumo o Gestión Operativa</t>
  </si>
  <si>
    <t>Remuneraciones</t>
  </si>
  <si>
    <t>Bienes y Servicios</t>
  </si>
  <si>
    <t>Prestaciones de la Seguridad Social</t>
  </si>
  <si>
    <t>Gastos Financieros y Otros</t>
  </si>
  <si>
    <t>Intereses y Comisiones de Empréstitos Internos</t>
  </si>
  <si>
    <t>Intereses y Comisiones de Empréstitos Externos</t>
  </si>
  <si>
    <t>Impuestos, Tasas y Derechos</t>
  </si>
  <si>
    <t>Seguros, Comisiones y Gastos Bancarios</t>
  </si>
  <si>
    <t>Crédito Fiscal</t>
  </si>
  <si>
    <t>Otros Gastos no Clasificados</t>
  </si>
  <si>
    <t>Transferencias  Corrientes</t>
  </si>
  <si>
    <t>Al Sector Público</t>
  </si>
  <si>
    <t>Al Sector Privado</t>
  </si>
  <si>
    <t>Al Sector Externo</t>
  </si>
  <si>
    <t xml:space="preserve"> GASTO DE CAPITAL</t>
  </si>
  <si>
    <t>Inversiones en Activos Fijos</t>
  </si>
  <si>
    <t>Bienes Muebles</t>
  </si>
  <si>
    <t>Bienes Inmuebles</t>
  </si>
  <si>
    <t>Intangibles</t>
  </si>
  <si>
    <t>Infraestructura</t>
  </si>
  <si>
    <t>Inversión en Capital Humano</t>
  </si>
  <si>
    <t>Transferencia de Capital</t>
  </si>
  <si>
    <t>Inversiones Financieras</t>
  </si>
  <si>
    <t>Inversión en Títulos y Valores</t>
  </si>
  <si>
    <t>Préstamos</t>
  </si>
  <si>
    <t>APLICACIONES FINANCIERAS</t>
  </si>
  <si>
    <t>Amortización Endeudamiento Público</t>
  </si>
  <si>
    <t>Amortización de Empréstitos Internos</t>
  </si>
  <si>
    <t>Amortización de Empréstitos Externos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</si>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</sst>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b/>
      <u/>
      <sz val="10"/>
      <name val="Museo Sans 100"/>
      <family val="3"/>
    </font>
    <font>
      <u/>
      <sz val="10"/>
      <name val="Museo Sans 100"/>
      <family val="3"/>
    </font>
    <font>
      <b/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right" vertical="center" indent="2"/>
    </xf>
    <xf numFmtId="0" fontId="5" fillId="0" borderId="5" xfId="0" applyFont="1" applyFill="1" applyBorder="1" applyAlignment="1" applyProtection="1">
      <alignment horizontal="left" vertical="center" indent="2"/>
    </xf>
    <xf numFmtId="0" fontId="5" fillId="0" borderId="8" xfId="0" applyFont="1" applyFill="1" applyBorder="1" applyAlignment="1" applyProtection="1">
      <alignment horizontal="center" vertical="center"/>
    </xf>
    <xf numFmtId="3" fontId="5" fillId="0" borderId="9" xfId="1" applyNumberFormat="1" applyFont="1" applyFill="1" applyBorder="1" applyAlignment="1" applyProtection="1">
      <alignment horizontal="right" vertical="center" indent="1"/>
    </xf>
    <xf numFmtId="3" fontId="5" fillId="0" borderId="10" xfId="1" applyNumberFormat="1" applyFont="1" applyFill="1" applyBorder="1" applyAlignment="1" applyProtection="1">
      <alignment horizontal="right" vertical="center" indent="1"/>
    </xf>
    <xf numFmtId="3" fontId="5" fillId="0" borderId="8" xfId="1" applyNumberFormat="1" applyFont="1" applyFill="1" applyBorder="1" applyAlignment="1" applyProtection="1">
      <alignment horizontal="right" vertical="center" indent="1"/>
    </xf>
    <xf numFmtId="3" fontId="5" fillId="0" borderId="11" xfId="1" applyNumberFormat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 applyProtection="1">
      <alignment horizontal="left" vertical="center"/>
    </xf>
    <xf numFmtId="3" fontId="6" fillId="0" borderId="6" xfId="1" applyNumberFormat="1" applyFont="1" applyFill="1" applyBorder="1" applyAlignment="1" applyProtection="1">
      <alignment horizontal="right" vertical="center" indent="1"/>
    </xf>
    <xf numFmtId="3" fontId="6" fillId="0" borderId="0" xfId="1" applyNumberFormat="1" applyFont="1" applyFill="1" applyBorder="1" applyAlignment="1" applyProtection="1">
      <alignment horizontal="right" vertical="center" indent="1"/>
    </xf>
    <xf numFmtId="3" fontId="5" fillId="0" borderId="0" xfId="1" applyNumberFormat="1" applyFont="1" applyFill="1" applyBorder="1" applyAlignment="1" applyProtection="1">
      <alignment horizontal="right" vertical="center" indent="1"/>
    </xf>
    <xf numFmtId="3" fontId="6" fillId="0" borderId="12" xfId="1" applyNumberFormat="1" applyFont="1" applyFill="1" applyBorder="1" applyAlignment="1" applyProtection="1">
      <alignment horizontal="right" vertical="center" indent="1"/>
    </xf>
    <xf numFmtId="3" fontId="3" fillId="0" borderId="5" xfId="0" applyNumberFormat="1" applyFont="1" applyFill="1" applyBorder="1" applyAlignment="1" applyProtection="1">
      <alignment horizontal="left" vertical="center" indent="2"/>
    </xf>
    <xf numFmtId="3" fontId="3" fillId="0" borderId="6" xfId="1" applyNumberFormat="1" applyFont="1" applyFill="1" applyBorder="1" applyAlignment="1" applyProtection="1">
      <alignment horizontal="right" vertical="center" indent="1"/>
    </xf>
    <xf numFmtId="3" fontId="3" fillId="0" borderId="0" xfId="1" applyNumberFormat="1" applyFont="1" applyFill="1" applyBorder="1" applyAlignment="1" applyProtection="1">
      <alignment horizontal="right" vertical="center" indent="1"/>
    </xf>
    <xf numFmtId="3" fontId="3" fillId="0" borderId="13" xfId="1" applyNumberFormat="1" applyFont="1" applyFill="1" applyBorder="1" applyAlignment="1" applyProtection="1">
      <alignment horizontal="right" vertical="center" indent="1"/>
    </xf>
    <xf numFmtId="3" fontId="7" fillId="0" borderId="0" xfId="1" applyNumberFormat="1" applyFont="1" applyFill="1" applyBorder="1" applyAlignment="1" applyProtection="1">
      <alignment horizontal="right" vertical="center" indent="1"/>
    </xf>
    <xf numFmtId="3" fontId="6" fillId="0" borderId="13" xfId="1" applyNumberFormat="1" applyFont="1" applyFill="1" applyBorder="1" applyAlignment="1" applyProtection="1">
      <alignment horizontal="right" vertical="center" indent="1"/>
    </xf>
    <xf numFmtId="3" fontId="5" fillId="0" borderId="5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>
      <alignment horizontal="right" vertical="center" indent="1"/>
    </xf>
    <xf numFmtId="3" fontId="6" fillId="0" borderId="0" xfId="1" applyNumberFormat="1" applyFont="1" applyFill="1" applyBorder="1" applyAlignment="1">
      <alignment horizontal="right" vertical="center" indent="1"/>
    </xf>
    <xf numFmtId="3" fontId="6" fillId="0" borderId="13" xfId="1" applyNumberFormat="1" applyFont="1" applyFill="1" applyBorder="1" applyAlignment="1">
      <alignment horizontal="right" vertical="center" indent="1"/>
    </xf>
    <xf numFmtId="3" fontId="3" fillId="0" borderId="0" xfId="1" applyNumberFormat="1" applyFont="1" applyFill="1" applyBorder="1" applyAlignment="1">
      <alignment horizontal="right" vertical="center" indent="1"/>
    </xf>
    <xf numFmtId="3" fontId="5" fillId="0" borderId="14" xfId="0" applyNumberFormat="1" applyFont="1" applyFill="1" applyBorder="1" applyAlignment="1" applyProtection="1">
      <alignment horizontal="center" vertical="center"/>
    </xf>
    <xf numFmtId="164" fontId="8" fillId="0" borderId="15" xfId="2" applyNumberFormat="1" applyFont="1" applyFill="1" applyBorder="1" applyAlignment="1">
      <alignment horizontal="right" vertical="center" indent="1"/>
    </xf>
    <xf numFmtId="164" fontId="8" fillId="0" borderId="16" xfId="2" applyNumberFormat="1" applyFont="1" applyFill="1" applyBorder="1" applyAlignment="1">
      <alignment horizontal="right" vertical="center" indent="1"/>
    </xf>
    <xf numFmtId="10" fontId="8" fillId="0" borderId="16" xfId="2" applyNumberFormat="1" applyFont="1" applyFill="1" applyBorder="1" applyAlignment="1">
      <alignment horizontal="right" vertical="center" indent="1"/>
    </xf>
    <xf numFmtId="164" fontId="8" fillId="0" borderId="17" xfId="2" applyNumberFormat="1" applyFont="1" applyFill="1" applyBorder="1" applyAlignment="1">
      <alignment horizontal="right" vertical="center" indent="1"/>
    </xf>
    <xf numFmtId="0" fontId="3" fillId="0" borderId="6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38100</xdr:rowOff>
    </xdr:from>
    <xdr:to>
      <xdr:col>1</xdr:col>
      <xdr:colOff>19050</xdr:colOff>
      <xdr:row>3</xdr:row>
      <xdr:rowOff>895350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322B0C-CA5E-4DAD-A506-E54275BCD6F8}"/>
            </a:ext>
          </a:extLst>
        </xdr:cNvPr>
        <xdr:cNvSpPr>
          <a:spLocks noChangeShapeType="1"/>
        </xdr:cNvSpPr>
      </xdr:nvSpPr>
      <xdr:spPr bwMode="auto">
        <a:xfrm>
          <a:off x="76200" y="542925"/>
          <a:ext cx="3562350" cy="781050"/>
        </a:xfrm>
        <a:prstGeom prst="line">
          <a:avLst/>
        </a:prstGeom>
        <a:noFill/>
        <a:ln w="6350">
          <a:solidFill>
            <a:srgbClr val="33333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AB78-1F69-4B9A-B1DD-B0C23E764354}">
  <sheetPr>
    <tabColor rgb="FF00B050"/>
  </sheetPr>
  <dimension ref="A1:I97"/>
  <sheetViews>
    <sheetView showGridLines="0" showZeros="0" tabSelected="1" topLeftCell="A3" zoomScaleNormal="100" workbookViewId="0">
      <pane xSplit="1" ySplit="2" topLeftCell="B23" activePane="bottomRight" state="frozen"/>
      <selection activeCell="A3" sqref="A3:M3"/>
      <selection pane="topRight" activeCell="A3" sqref="A3:M3"/>
      <selection pane="bottomLeft" activeCell="A3" sqref="A3:M3"/>
      <selection pane="bottomRight" activeCell="C31" sqref="C31"/>
    </sheetView>
  </sheetViews>
  <sheetFormatPr baseColWidth="10" defaultColWidth="11.42578125" defaultRowHeight="12.75" x14ac:dyDescent="0.2"/>
  <cols>
    <col min="1" max="1" width="54.28515625" style="1" customWidth="1"/>
    <col min="2" max="2" width="16.85546875" style="1" customWidth="1"/>
    <col min="3" max="3" width="25.42578125" style="1" customWidth="1"/>
    <col min="4" max="4" width="17.28515625" style="1" customWidth="1"/>
    <col min="5" max="5" width="20.7109375" style="1" customWidth="1"/>
    <col min="6" max="6" width="15.140625" style="1" customWidth="1"/>
    <col min="7" max="7" width="19" style="1" customWidth="1"/>
    <col min="8" max="8" width="22.28515625" style="1" customWidth="1"/>
    <col min="9" max="9" width="15.7109375" style="1" bestFit="1" customWidth="1"/>
    <col min="10" max="16384" width="11.42578125" style="1"/>
  </cols>
  <sheetData>
    <row r="1" spans="1:9" ht="26.25" customHeight="1" x14ac:dyDescent="0.2">
      <c r="A1" s="34" t="s">
        <v>0</v>
      </c>
      <c r="B1" s="34"/>
      <c r="C1" s="34"/>
      <c r="D1" s="34"/>
      <c r="E1" s="34"/>
      <c r="F1" s="34"/>
      <c r="G1" s="34"/>
    </row>
    <row r="2" spans="1:9" ht="13.5" thickBot="1" x14ac:dyDescent="0.25">
      <c r="A2" s="35" t="s">
        <v>1</v>
      </c>
      <c r="B2" s="35"/>
      <c r="C2" s="35"/>
      <c r="D2" s="35"/>
      <c r="E2" s="35"/>
      <c r="F2" s="35"/>
      <c r="G2" s="35"/>
    </row>
    <row r="3" spans="1:9" ht="32.25" customHeight="1" thickTop="1" x14ac:dyDescent="0.2">
      <c r="A3" s="2" t="s">
        <v>2</v>
      </c>
      <c r="B3" s="36" t="s">
        <v>3</v>
      </c>
      <c r="C3" s="38" t="s">
        <v>4</v>
      </c>
      <c r="D3" s="38" t="s">
        <v>5</v>
      </c>
      <c r="E3" s="38" t="s">
        <v>6</v>
      </c>
      <c r="F3" s="40" t="s">
        <v>7</v>
      </c>
      <c r="G3" s="42" t="s">
        <v>8</v>
      </c>
    </row>
    <row r="4" spans="1:9" ht="32.25" customHeight="1" x14ac:dyDescent="0.2">
      <c r="A4" s="3" t="s">
        <v>9</v>
      </c>
      <c r="B4" s="37"/>
      <c r="C4" s="39"/>
      <c r="D4" s="39"/>
      <c r="E4" s="39"/>
      <c r="F4" s="41"/>
      <c r="G4" s="43"/>
    </row>
    <row r="5" spans="1:9" ht="18.75" customHeight="1" x14ac:dyDescent="0.2">
      <c r="A5" s="4" t="s">
        <v>10</v>
      </c>
      <c r="B5" s="5">
        <f t="shared" ref="B5:G5" si="0">+B6+B9+B10+B17</f>
        <v>15734549</v>
      </c>
      <c r="C5" s="6">
        <f t="shared" si="0"/>
        <v>289510431</v>
      </c>
      <c r="D5" s="6">
        <f t="shared" si="0"/>
        <v>2333089995</v>
      </c>
      <c r="E5" s="6">
        <f t="shared" si="0"/>
        <v>410833878</v>
      </c>
      <c r="F5" s="7">
        <f t="shared" si="0"/>
        <v>46749</v>
      </c>
      <c r="G5" s="8">
        <f t="shared" si="0"/>
        <v>3049215602</v>
      </c>
      <c r="H5" s="9"/>
      <c r="I5" s="9"/>
    </row>
    <row r="6" spans="1:9" ht="18.75" customHeight="1" x14ac:dyDescent="0.2">
      <c r="A6" s="10" t="s">
        <v>11</v>
      </c>
      <c r="B6" s="11">
        <f t="shared" ref="B6:G6" si="1">SUM(B7:B8)</f>
        <v>14365770</v>
      </c>
      <c r="C6" s="12">
        <f t="shared" si="1"/>
        <v>117830599</v>
      </c>
      <c r="D6" s="12">
        <f t="shared" si="1"/>
        <v>1987677300</v>
      </c>
      <c r="E6" s="12">
        <f t="shared" si="1"/>
        <v>268315361</v>
      </c>
      <c r="F6" s="13">
        <f t="shared" si="1"/>
        <v>0</v>
      </c>
      <c r="G6" s="14">
        <f t="shared" si="1"/>
        <v>2388189030</v>
      </c>
      <c r="I6" s="9"/>
    </row>
    <row r="7" spans="1:9" ht="18.75" customHeight="1" x14ac:dyDescent="0.2">
      <c r="A7" s="15" t="s">
        <v>12</v>
      </c>
      <c r="B7" s="16">
        <v>9482614</v>
      </c>
      <c r="C7" s="17">
        <v>56693273</v>
      </c>
      <c r="D7" s="17">
        <v>1124107771</v>
      </c>
      <c r="E7" s="17">
        <v>103655833</v>
      </c>
      <c r="F7" s="17"/>
      <c r="G7" s="18">
        <f>SUM(B7:F7)</f>
        <v>1293939491</v>
      </c>
    </row>
    <row r="8" spans="1:9" ht="18.75" customHeight="1" x14ac:dyDescent="0.2">
      <c r="A8" s="15" t="s">
        <v>13</v>
      </c>
      <c r="B8" s="16">
        <v>4883156</v>
      </c>
      <c r="C8" s="17">
        <v>61137326</v>
      </c>
      <c r="D8" s="17">
        <v>863569529</v>
      </c>
      <c r="E8" s="17">
        <v>164659528</v>
      </c>
      <c r="F8" s="17"/>
      <c r="G8" s="18">
        <f>SUM(B8:F8)</f>
        <v>1094249539</v>
      </c>
    </row>
    <row r="9" spans="1:9" ht="18.75" customHeight="1" x14ac:dyDescent="0.2">
      <c r="A9" s="10" t="s">
        <v>14</v>
      </c>
      <c r="B9" s="11">
        <v>0</v>
      </c>
      <c r="C9" s="19"/>
      <c r="D9" s="12">
        <v>300813875</v>
      </c>
      <c r="E9" s="19"/>
      <c r="F9" s="19"/>
      <c r="G9" s="20">
        <f>SUM(B9:F9)</f>
        <v>300813875</v>
      </c>
    </row>
    <row r="10" spans="1:9" ht="18.75" customHeight="1" x14ac:dyDescent="0.2">
      <c r="A10" s="21" t="s">
        <v>15</v>
      </c>
      <c r="B10" s="11">
        <f t="shared" ref="B10:G10" si="2">SUM(B11:B16)</f>
        <v>1343779</v>
      </c>
      <c r="C10" s="12">
        <f t="shared" si="2"/>
        <v>3440905</v>
      </c>
      <c r="D10" s="12">
        <f t="shared" si="2"/>
        <v>16045521</v>
      </c>
      <c r="E10" s="12">
        <f t="shared" si="2"/>
        <v>10737548</v>
      </c>
      <c r="F10" s="12">
        <f t="shared" si="2"/>
        <v>46749</v>
      </c>
      <c r="G10" s="20">
        <f t="shared" si="2"/>
        <v>31614502</v>
      </c>
    </row>
    <row r="11" spans="1:9" ht="18.75" customHeight="1" x14ac:dyDescent="0.2">
      <c r="A11" s="15" t="s">
        <v>16</v>
      </c>
      <c r="B11" s="16">
        <v>0</v>
      </c>
      <c r="C11" s="17">
        <v>0</v>
      </c>
      <c r="D11" s="17">
        <v>2684483</v>
      </c>
      <c r="E11" s="17">
        <v>0</v>
      </c>
      <c r="F11" s="17">
        <v>46749</v>
      </c>
      <c r="G11" s="18">
        <f t="shared" ref="G11:G16" si="3">SUM(B11:F11)</f>
        <v>2731232</v>
      </c>
    </row>
    <row r="12" spans="1:9" ht="18.75" hidden="1" customHeight="1" x14ac:dyDescent="0.2">
      <c r="A12" s="15" t="s">
        <v>17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8">
        <f t="shared" si="3"/>
        <v>0</v>
      </c>
    </row>
    <row r="13" spans="1:9" ht="18.75" customHeight="1" x14ac:dyDescent="0.2">
      <c r="A13" s="15" t="s">
        <v>18</v>
      </c>
      <c r="B13" s="16">
        <v>42626</v>
      </c>
      <c r="C13" s="17">
        <v>192125</v>
      </c>
      <c r="D13" s="17">
        <v>2427276</v>
      </c>
      <c r="E13" s="17">
        <v>2192790</v>
      </c>
      <c r="F13" s="17">
        <v>0</v>
      </c>
      <c r="G13" s="18">
        <f t="shared" si="3"/>
        <v>4854817</v>
      </c>
    </row>
    <row r="14" spans="1:9" ht="18.75" customHeight="1" x14ac:dyDescent="0.2">
      <c r="A14" s="15" t="s">
        <v>19</v>
      </c>
      <c r="B14" s="16">
        <v>1301153</v>
      </c>
      <c r="C14" s="17">
        <v>3248780</v>
      </c>
      <c r="D14" s="17">
        <v>9122282</v>
      </c>
      <c r="E14" s="17">
        <v>8518580</v>
      </c>
      <c r="F14" s="17">
        <v>0</v>
      </c>
      <c r="G14" s="18">
        <f t="shared" si="3"/>
        <v>22190795</v>
      </c>
    </row>
    <row r="15" spans="1:9" ht="18.75" customHeight="1" x14ac:dyDescent="0.2">
      <c r="A15" s="15" t="s">
        <v>20</v>
      </c>
      <c r="B15" s="16">
        <v>0</v>
      </c>
      <c r="C15" s="17">
        <v>0</v>
      </c>
      <c r="D15" s="17">
        <v>0</v>
      </c>
      <c r="E15" s="17">
        <v>6828</v>
      </c>
      <c r="F15" s="17"/>
      <c r="G15" s="18">
        <f t="shared" si="3"/>
        <v>6828</v>
      </c>
    </row>
    <row r="16" spans="1:9" ht="18.75" customHeight="1" x14ac:dyDescent="0.2">
      <c r="A16" s="15" t="s">
        <v>21</v>
      </c>
      <c r="B16" s="16">
        <v>0</v>
      </c>
      <c r="C16" s="17">
        <v>0</v>
      </c>
      <c r="D16" s="17">
        <v>1811480</v>
      </c>
      <c r="E16" s="17">
        <v>19350</v>
      </c>
      <c r="F16" s="17">
        <v>0</v>
      </c>
      <c r="G16" s="18">
        <f t="shared" si="3"/>
        <v>1830830</v>
      </c>
    </row>
    <row r="17" spans="1:9" ht="18.75" customHeight="1" x14ac:dyDescent="0.2">
      <c r="A17" s="10" t="s">
        <v>22</v>
      </c>
      <c r="B17" s="11">
        <f t="shared" ref="B17:G17" si="4">SUM(B18:B20)</f>
        <v>25000</v>
      </c>
      <c r="C17" s="12">
        <f t="shared" si="4"/>
        <v>168238927</v>
      </c>
      <c r="D17" s="12">
        <f t="shared" si="4"/>
        <v>28553299</v>
      </c>
      <c r="E17" s="12">
        <f t="shared" si="4"/>
        <v>131780969</v>
      </c>
      <c r="F17" s="12">
        <f t="shared" si="4"/>
        <v>0</v>
      </c>
      <c r="G17" s="20">
        <f t="shared" si="4"/>
        <v>328598195</v>
      </c>
    </row>
    <row r="18" spans="1:9" ht="18.75" customHeight="1" x14ac:dyDescent="0.2">
      <c r="A18" s="15" t="s">
        <v>23</v>
      </c>
      <c r="B18" s="16">
        <v>0</v>
      </c>
      <c r="C18" s="17">
        <v>4133519</v>
      </c>
      <c r="D18" s="17">
        <v>354395</v>
      </c>
      <c r="E18" s="17">
        <v>4067525</v>
      </c>
      <c r="F18" s="17"/>
      <c r="G18" s="18">
        <f>SUM(B18:F18)</f>
        <v>8555439</v>
      </c>
    </row>
    <row r="19" spans="1:9" ht="18.75" customHeight="1" x14ac:dyDescent="0.2">
      <c r="A19" s="15" t="s">
        <v>24</v>
      </c>
      <c r="B19" s="16">
        <v>25000</v>
      </c>
      <c r="C19" s="17">
        <v>164090408</v>
      </c>
      <c r="D19" s="17">
        <v>28153559</v>
      </c>
      <c r="E19" s="17">
        <v>127179794</v>
      </c>
      <c r="F19" s="17"/>
      <c r="G19" s="18">
        <f>SUM(B19:F19)</f>
        <v>319448761</v>
      </c>
    </row>
    <row r="20" spans="1:9" ht="18.75" customHeight="1" x14ac:dyDescent="0.2">
      <c r="A20" s="15" t="s">
        <v>25</v>
      </c>
      <c r="B20" s="16">
        <v>0</v>
      </c>
      <c r="C20" s="17">
        <v>15000</v>
      </c>
      <c r="D20" s="17">
        <v>45345</v>
      </c>
      <c r="E20" s="17">
        <v>533650</v>
      </c>
      <c r="F20" s="17"/>
      <c r="G20" s="18">
        <f>SUM(B20:F20)</f>
        <v>593995</v>
      </c>
    </row>
    <row r="21" spans="1:9" ht="18.75" customHeight="1" x14ac:dyDescent="0.2">
      <c r="A21" s="22" t="s">
        <v>26</v>
      </c>
      <c r="B21" s="5">
        <f t="shared" ref="B21:G21" si="5">+B22+B28+B29+B32</f>
        <v>24204401</v>
      </c>
      <c r="C21" s="6">
        <f t="shared" si="5"/>
        <v>25390853</v>
      </c>
      <c r="D21" s="6">
        <f t="shared" si="5"/>
        <v>480230411</v>
      </c>
      <c r="E21" s="6">
        <f t="shared" si="5"/>
        <v>39407593</v>
      </c>
      <c r="F21" s="6">
        <f t="shared" si="5"/>
        <v>0</v>
      </c>
      <c r="G21" s="8">
        <f t="shared" si="5"/>
        <v>569233258</v>
      </c>
      <c r="H21" s="9"/>
      <c r="I21" s="9"/>
    </row>
    <row r="22" spans="1:9" ht="18.75" customHeight="1" x14ac:dyDescent="0.2">
      <c r="A22" s="10" t="s">
        <v>27</v>
      </c>
      <c r="B22" s="11">
        <f t="shared" ref="B22:G22" si="6">SUM(B23:B27)</f>
        <v>23406889</v>
      </c>
      <c r="C22" s="12">
        <f t="shared" si="6"/>
        <v>21144943</v>
      </c>
      <c r="D22" s="12">
        <f t="shared" si="6"/>
        <v>447513944</v>
      </c>
      <c r="E22" s="12">
        <f t="shared" si="6"/>
        <v>33919578</v>
      </c>
      <c r="F22" s="12">
        <f t="shared" si="6"/>
        <v>0</v>
      </c>
      <c r="G22" s="20">
        <f t="shared" si="6"/>
        <v>525985354</v>
      </c>
    </row>
    <row r="23" spans="1:9" ht="18.75" customHeight="1" x14ac:dyDescent="0.2">
      <c r="A23" s="15" t="s">
        <v>28</v>
      </c>
      <c r="B23" s="16">
        <v>13949425</v>
      </c>
      <c r="C23" s="17">
        <v>7888858</v>
      </c>
      <c r="D23" s="17">
        <v>73268070</v>
      </c>
      <c r="E23" s="17">
        <v>9582965</v>
      </c>
      <c r="F23" s="17"/>
      <c r="G23" s="18">
        <f t="shared" ref="G23:G31" si="7">SUM(B23:F23)</f>
        <v>104689318</v>
      </c>
    </row>
    <row r="24" spans="1:9" ht="18.75" customHeight="1" x14ac:dyDescent="0.2">
      <c r="A24" s="15" t="s">
        <v>29</v>
      </c>
      <c r="B24" s="16">
        <v>0</v>
      </c>
      <c r="C24" s="17">
        <v>0</v>
      </c>
      <c r="D24" s="17">
        <v>0</v>
      </c>
      <c r="E24" s="17">
        <v>4323630</v>
      </c>
      <c r="F24" s="17"/>
      <c r="G24" s="18">
        <f t="shared" si="7"/>
        <v>4323630</v>
      </c>
    </row>
    <row r="25" spans="1:9" ht="18.75" customHeight="1" x14ac:dyDescent="0.2">
      <c r="A25" s="15" t="s">
        <v>30</v>
      </c>
      <c r="B25" s="16">
        <v>1130262</v>
      </c>
      <c r="C25" s="17">
        <v>11831085</v>
      </c>
      <c r="D25" s="17">
        <v>6397127</v>
      </c>
      <c r="E25" s="17">
        <v>3714553</v>
      </c>
      <c r="F25" s="17"/>
      <c r="G25" s="18">
        <f t="shared" si="7"/>
        <v>23073027</v>
      </c>
    </row>
    <row r="26" spans="1:9" ht="18.75" customHeight="1" x14ac:dyDescent="0.2">
      <c r="A26" s="15" t="s">
        <v>31</v>
      </c>
      <c r="B26" s="16">
        <v>8327202</v>
      </c>
      <c r="C26" s="17">
        <v>1425000</v>
      </c>
      <c r="D26" s="17">
        <v>367848747</v>
      </c>
      <c r="E26" s="17">
        <v>16293685</v>
      </c>
      <c r="F26" s="17"/>
      <c r="G26" s="18">
        <f t="shared" si="7"/>
        <v>393894634</v>
      </c>
    </row>
    <row r="27" spans="1:9" ht="18.75" customHeight="1" x14ac:dyDescent="0.2">
      <c r="A27" s="15" t="s">
        <v>20</v>
      </c>
      <c r="B27" s="16">
        <v>0</v>
      </c>
      <c r="C27" s="17">
        <v>0</v>
      </c>
      <c r="D27" s="17">
        <v>0</v>
      </c>
      <c r="E27" s="17">
        <v>4745</v>
      </c>
      <c r="F27" s="17"/>
      <c r="G27" s="18">
        <f>SUM(B27:F27)</f>
        <v>4745</v>
      </c>
    </row>
    <row r="28" spans="1:9" ht="18.75" customHeight="1" x14ac:dyDescent="0.2">
      <c r="A28" s="10" t="s">
        <v>32</v>
      </c>
      <c r="B28" s="11">
        <v>797512</v>
      </c>
      <c r="C28" s="12">
        <v>0</v>
      </c>
      <c r="D28" s="12">
        <v>21399315</v>
      </c>
      <c r="E28" s="12">
        <v>4084770</v>
      </c>
      <c r="F28" s="12"/>
      <c r="G28" s="20">
        <f t="shared" si="7"/>
        <v>26281597</v>
      </c>
    </row>
    <row r="29" spans="1:9" ht="18.75" customHeight="1" x14ac:dyDescent="0.2">
      <c r="A29" s="10" t="s">
        <v>33</v>
      </c>
      <c r="B29" s="11">
        <f>SUM(B30:B30)</f>
        <v>0</v>
      </c>
      <c r="C29" s="12">
        <f>SUM(C30:C30)</f>
        <v>0</v>
      </c>
      <c r="D29" s="12">
        <f>SUM(D30:D30)</f>
        <v>0</v>
      </c>
      <c r="E29" s="12">
        <f>SUM(E30:E31)</f>
        <v>120000</v>
      </c>
      <c r="F29" s="12">
        <f>SUM(F30:F30)</f>
        <v>0</v>
      </c>
      <c r="G29" s="20">
        <f>SUM(G30:G31)</f>
        <v>120000</v>
      </c>
    </row>
    <row r="30" spans="1:9" ht="18.75" hidden="1" customHeight="1" x14ac:dyDescent="0.2">
      <c r="A30" s="15" t="s">
        <v>23</v>
      </c>
      <c r="B30" s="16">
        <v>0</v>
      </c>
      <c r="C30" s="17">
        <v>0</v>
      </c>
      <c r="D30" s="17">
        <v>0</v>
      </c>
      <c r="E30" s="17">
        <v>0</v>
      </c>
      <c r="F30" s="17"/>
      <c r="G30" s="18">
        <f t="shared" si="7"/>
        <v>0</v>
      </c>
    </row>
    <row r="31" spans="1:9" ht="18.75" customHeight="1" x14ac:dyDescent="0.2">
      <c r="A31" s="15" t="s">
        <v>24</v>
      </c>
      <c r="B31" s="16"/>
      <c r="C31" s="17"/>
      <c r="D31" s="17"/>
      <c r="E31" s="17">
        <v>120000</v>
      </c>
      <c r="F31" s="17"/>
      <c r="G31" s="18">
        <f t="shared" si="7"/>
        <v>120000</v>
      </c>
    </row>
    <row r="32" spans="1:9" ht="18.75" customHeight="1" x14ac:dyDescent="0.2">
      <c r="A32" s="10" t="s">
        <v>34</v>
      </c>
      <c r="B32" s="23">
        <f t="shared" ref="B32:G32" si="8">B33+B34</f>
        <v>0</v>
      </c>
      <c r="C32" s="24">
        <f t="shared" si="8"/>
        <v>4245910</v>
      </c>
      <c r="D32" s="24">
        <f t="shared" si="8"/>
        <v>11317152</v>
      </c>
      <c r="E32" s="24">
        <f t="shared" si="8"/>
        <v>1283245</v>
      </c>
      <c r="F32" s="24">
        <f t="shared" si="8"/>
        <v>0</v>
      </c>
      <c r="G32" s="25">
        <f t="shared" si="8"/>
        <v>16846307</v>
      </c>
    </row>
    <row r="33" spans="1:9" ht="18.75" customHeight="1" x14ac:dyDescent="0.2">
      <c r="A33" s="15" t="s">
        <v>35</v>
      </c>
      <c r="B33" s="16">
        <v>0</v>
      </c>
      <c r="C33" s="17">
        <v>0</v>
      </c>
      <c r="D33" s="17">
        <v>11317152</v>
      </c>
      <c r="E33" s="17">
        <v>1283245</v>
      </c>
      <c r="F33" s="26"/>
      <c r="G33" s="18">
        <f t="shared" ref="G33:G38" si="9">SUM(B33:F33)</f>
        <v>12600397</v>
      </c>
    </row>
    <row r="34" spans="1:9" ht="18.75" customHeight="1" x14ac:dyDescent="0.2">
      <c r="A34" s="15" t="s">
        <v>36</v>
      </c>
      <c r="B34" s="16">
        <v>0</v>
      </c>
      <c r="C34" s="17">
        <v>4245910</v>
      </c>
      <c r="D34" s="17">
        <v>0</v>
      </c>
      <c r="E34" s="17">
        <v>0</v>
      </c>
      <c r="F34" s="26"/>
      <c r="G34" s="18">
        <f t="shared" si="9"/>
        <v>4245910</v>
      </c>
    </row>
    <row r="35" spans="1:9" ht="18.75" customHeight="1" x14ac:dyDescent="0.2">
      <c r="A35" s="22" t="s">
        <v>37</v>
      </c>
      <c r="B35" s="5">
        <f>+B36</f>
        <v>0</v>
      </c>
      <c r="C35" s="6">
        <f>+C36</f>
        <v>0</v>
      </c>
      <c r="D35" s="6">
        <f>+D36</f>
        <v>0</v>
      </c>
      <c r="E35" s="6">
        <f>+E36</f>
        <v>0</v>
      </c>
      <c r="F35" s="6">
        <f>+F36</f>
        <v>1000000</v>
      </c>
      <c r="G35" s="8">
        <f t="shared" si="9"/>
        <v>1000000</v>
      </c>
      <c r="H35" s="9"/>
      <c r="I35" s="9"/>
    </row>
    <row r="36" spans="1:9" ht="18.75" customHeight="1" x14ac:dyDescent="0.2">
      <c r="A36" s="10" t="s">
        <v>38</v>
      </c>
      <c r="B36" s="11">
        <f>SUM(B37:B38)</f>
        <v>0</v>
      </c>
      <c r="C36" s="12">
        <f>SUM(C37:C38)</f>
        <v>0</v>
      </c>
      <c r="D36" s="12">
        <f>SUM(D37:D38)</f>
        <v>0</v>
      </c>
      <c r="E36" s="12">
        <f>SUM(E37:E38)</f>
        <v>0</v>
      </c>
      <c r="F36" s="12">
        <f>SUM(F37:F38)</f>
        <v>1000000</v>
      </c>
      <c r="G36" s="20">
        <f t="shared" si="9"/>
        <v>1000000</v>
      </c>
    </row>
    <row r="37" spans="1:9" ht="18.75" customHeight="1" x14ac:dyDescent="0.2">
      <c r="A37" s="15" t="s">
        <v>39</v>
      </c>
      <c r="B37" s="16">
        <v>0</v>
      </c>
      <c r="C37" s="17">
        <v>0</v>
      </c>
      <c r="D37" s="17">
        <v>0</v>
      </c>
      <c r="E37" s="17">
        <v>0</v>
      </c>
      <c r="F37" s="17">
        <v>1000000</v>
      </c>
      <c r="G37" s="18">
        <f t="shared" si="9"/>
        <v>1000000</v>
      </c>
    </row>
    <row r="38" spans="1:9" ht="18.75" hidden="1" customHeight="1" x14ac:dyDescent="0.2">
      <c r="A38" s="15" t="s">
        <v>40</v>
      </c>
      <c r="B38" s="16">
        <v>0</v>
      </c>
      <c r="C38" s="17"/>
      <c r="D38" s="17"/>
      <c r="E38" s="17"/>
      <c r="F38" s="17">
        <v>0</v>
      </c>
      <c r="G38" s="18">
        <f t="shared" si="9"/>
        <v>0</v>
      </c>
    </row>
    <row r="39" spans="1:9" ht="18.75" customHeight="1" x14ac:dyDescent="0.2">
      <c r="A39" s="22" t="s">
        <v>8</v>
      </c>
      <c r="B39" s="5">
        <f t="shared" ref="B39:G39" si="10">B5+B21+B35</f>
        <v>39938950</v>
      </c>
      <c r="C39" s="6">
        <f t="shared" si="10"/>
        <v>314901284</v>
      </c>
      <c r="D39" s="6">
        <f t="shared" si="10"/>
        <v>2813320406</v>
      </c>
      <c r="E39" s="6">
        <f t="shared" si="10"/>
        <v>450241471</v>
      </c>
      <c r="F39" s="6">
        <f t="shared" si="10"/>
        <v>1046749</v>
      </c>
      <c r="G39" s="8">
        <f t="shared" si="10"/>
        <v>3619448860</v>
      </c>
      <c r="H39" s="9"/>
      <c r="I39" s="9"/>
    </row>
    <row r="40" spans="1:9" ht="18.75" customHeight="1" thickBot="1" x14ac:dyDescent="0.25">
      <c r="A40" s="27" t="s">
        <v>41</v>
      </c>
      <c r="B40" s="28">
        <f t="shared" ref="B40:G40" si="11">(B39/$G$39)</f>
        <v>1.1034539109360423E-2</v>
      </c>
      <c r="C40" s="29">
        <f t="shared" si="11"/>
        <v>8.7002550990594743E-2</v>
      </c>
      <c r="D40" s="29">
        <f t="shared" si="11"/>
        <v>0.7772786727535087</v>
      </c>
      <c r="E40" s="29">
        <f>(E39/$G$39)-0.001</f>
        <v>0.12339503593373052</v>
      </c>
      <c r="F40" s="30">
        <f>(F39/$G$39)</f>
        <v>2.8920121280564246E-4</v>
      </c>
      <c r="G40" s="31">
        <f t="shared" si="11"/>
        <v>1</v>
      </c>
      <c r="H40" s="9"/>
      <c r="I40" s="9"/>
    </row>
    <row r="41" spans="1:9" ht="5.25" customHeight="1" thickTop="1" x14ac:dyDescent="0.2"/>
    <row r="44" spans="1:9" x14ac:dyDescent="0.2">
      <c r="B44" s="9"/>
      <c r="C44" s="9"/>
      <c r="D44" s="9"/>
      <c r="E44" s="9"/>
      <c r="F44" s="9"/>
      <c r="G44" s="33"/>
    </row>
    <row r="46" spans="1:9" x14ac:dyDescent="0.2">
      <c r="G46" s="9"/>
    </row>
    <row r="97" spans="2:2" x14ac:dyDescent="0.2">
      <c r="B97" s="32"/>
    </row>
  </sheetData>
  <mergeCells count="8">
    <mergeCell ref="A1:G1"/>
    <mergeCell ref="A2:G2"/>
    <mergeCell ref="B3:B4"/>
    <mergeCell ref="C3:C4"/>
    <mergeCell ref="D3:D4"/>
    <mergeCell ref="E3:E4"/>
    <mergeCell ref="F3:F4"/>
    <mergeCell ref="G3:G4"/>
  </mergeCells>
  <printOptions horizontalCentered="1" verticalCentered="1"/>
  <pageMargins left="0.39370078740157483" right="0.39370078740157483" top="0.39370078740157483" bottom="0.39370078740157483" header="0" footer="0.27559055118110237"/>
  <pageSetup scale="75" firstPageNumber="179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Sumario5</vt:lpstr>
      <vt:lpstr>Sumario5!Área_de_impresión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2026-01-06T14:33:43Z</dcterms:created>
  <dcterms:modified xsi:type="dcterms:W3CDTF">2026-01-06T14:51:49Z</dcterms:modified>
</cp:coreProperties>
</file>