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3D4AE7C3-951D-4A22-BF20-C7187918C9F1}" xr6:coauthVersionLast="36" xr6:coauthVersionMax="36" xr10:uidLastSave="{00000000-0000-0000-0000-000000000000}"/>
  <bookViews>
    <workbookView xWindow="0" yWindow="0" windowWidth="28800" windowHeight="12105" xr2:uid="{D3000C0C-13FF-489C-A8DC-AFE8727F330E}"/>
  </bookViews>
  <sheets>
    <sheet name="Sumario3" sheetId="1" r:id="rId1"/>
  </sheets>
  <definedNames>
    <definedName name="_xlnm.Print_Area" localSheetId="0">Sumario3!$A$1:$G$81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78" i="1"/>
  <c r="G77" i="1"/>
  <c r="F76" i="1"/>
  <c r="E76" i="1"/>
  <c r="D76" i="1"/>
  <c r="C76" i="1"/>
  <c r="G76" i="1" s="1"/>
  <c r="B76" i="1"/>
  <c r="G75" i="1"/>
  <c r="F74" i="1"/>
  <c r="E74" i="1"/>
  <c r="D74" i="1"/>
  <c r="C74" i="1"/>
  <c r="G74" i="1" s="1"/>
  <c r="B74" i="1"/>
  <c r="G73" i="1"/>
  <c r="E70" i="1"/>
  <c r="G71" i="1"/>
  <c r="D70" i="1"/>
  <c r="C70" i="1"/>
  <c r="B70" i="1"/>
  <c r="G70" i="1" s="1"/>
  <c r="F64" i="1"/>
  <c r="G68" i="1"/>
  <c r="G67" i="1"/>
  <c r="G66" i="1"/>
  <c r="G65" i="1"/>
  <c r="E64" i="1"/>
  <c r="D64" i="1"/>
  <c r="C64" i="1"/>
  <c r="B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E49" i="1"/>
  <c r="G49" i="1" s="1"/>
  <c r="F49" i="1"/>
  <c r="D49" i="1"/>
  <c r="C49" i="1"/>
  <c r="B49" i="1"/>
  <c r="D45" i="1"/>
  <c r="G45" i="1" s="1"/>
  <c r="F45" i="1"/>
  <c r="G44" i="1"/>
  <c r="G43" i="1"/>
  <c r="G42" i="1"/>
  <c r="G41" i="1"/>
  <c r="G40" i="1"/>
  <c r="G39" i="1"/>
  <c r="G38" i="1"/>
  <c r="G37" i="1"/>
  <c r="G36" i="1"/>
  <c r="G35" i="1"/>
  <c r="G34" i="1"/>
  <c r="M34" i="1"/>
  <c r="D32" i="1"/>
  <c r="G32" i="1" s="1"/>
  <c r="F32" i="1"/>
  <c r="E32" i="1"/>
  <c r="C32" i="1"/>
  <c r="B32" i="1"/>
  <c r="G31" i="1"/>
  <c r="G30" i="1"/>
  <c r="G29" i="1"/>
  <c r="G28" i="1"/>
  <c r="D26" i="1"/>
  <c r="F26" i="1"/>
  <c r="E26" i="1"/>
  <c r="C26" i="1"/>
  <c r="B26" i="1"/>
  <c r="G25" i="1"/>
  <c r="G24" i="1"/>
  <c r="G23" i="1"/>
  <c r="G22" i="1"/>
  <c r="G21" i="1"/>
  <c r="F20" i="1"/>
  <c r="E20" i="1"/>
  <c r="D20" i="1"/>
  <c r="B20" i="1"/>
  <c r="G19" i="1"/>
  <c r="G18" i="1"/>
  <c r="G17" i="1"/>
  <c r="G16" i="1"/>
  <c r="G15" i="1"/>
  <c r="F14" i="1"/>
  <c r="E14" i="1"/>
  <c r="D14" i="1"/>
  <c r="B14" i="1"/>
  <c r="G13" i="1"/>
  <c r="E12" i="1"/>
  <c r="D12" i="1"/>
  <c r="C12" i="1"/>
  <c r="B12" i="1"/>
  <c r="G12" i="1" s="1"/>
  <c r="G11" i="1"/>
  <c r="G10" i="1"/>
  <c r="B3" i="1"/>
  <c r="G8" i="1"/>
  <c r="G7" i="1"/>
  <c r="G6" i="1"/>
  <c r="G5" i="1"/>
  <c r="D3" i="1"/>
  <c r="F3" i="1"/>
  <c r="E3" i="1"/>
  <c r="C3" i="1"/>
  <c r="B80" i="1" l="1"/>
  <c r="G3" i="1"/>
  <c r="D80" i="1"/>
  <c r="G26" i="1"/>
  <c r="E80" i="1"/>
  <c r="F80" i="1"/>
  <c r="G64" i="1"/>
  <c r="G69" i="1"/>
  <c r="G9" i="1"/>
  <c r="C20" i="1"/>
  <c r="G20" i="1" s="1"/>
  <c r="G27" i="1"/>
  <c r="G72" i="1"/>
  <c r="G33" i="1"/>
  <c r="G50" i="1"/>
  <c r="G4" i="1"/>
  <c r="G46" i="1"/>
  <c r="C14" i="1"/>
  <c r="G14" i="1" s="1"/>
  <c r="C80" i="1" l="1"/>
  <c r="G80" i="1"/>
  <c r="E81" i="1" s="1"/>
  <c r="B81" i="1" l="1"/>
  <c r="G81" i="1"/>
  <c r="D81" i="1"/>
  <c r="C81" i="1"/>
  <c r="F81" i="1"/>
</calcChain>
</file>

<file path=xl/sharedStrings.xml><?xml version="1.0" encoding="utf-8"?>
<sst xmlns="http://schemas.openxmlformats.org/spreadsheetml/2006/main" count="91" uniqueCount="84">
  <si>
    <t>INSTITUCION</t>
  </si>
  <si>
    <t>CONDUCCION ADMINISTRATIVA</t>
  </si>
  <si>
    <t>ADMINISTRACION DE JUSTICIA Y SEGURIDAD CIUDADANA</t>
  </si>
  <si>
    <t>DESARROLLO SOCIAL</t>
  </si>
  <si>
    <t>APOYO AL  DESARROLLO  ECONOMICO</t>
  </si>
  <si>
    <t>DEUDA PUBLICA</t>
  </si>
  <si>
    <t>TOTAL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</si>
  <si>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</si>
  <si>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</si>
  <si>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</si>
  <si>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</si>
  <si>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</si>
  <si>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</si>
  <si>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</si>
  <si>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</si>
  <si>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</si>
  <si>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 RAMO DE HACIENDA</t>
  </si>
  <si>
    <t>0705 Fondo de Inversión Nacional en Electricidad y Telefonía</t>
  </si>
  <si>
    <t>2300  RAMO DE GOBERNACIÓN Y DESARROLLO TERRITORIAL</t>
  </si>
  <si>
    <t>2304 Instituto Administrador de los Beneficios y Prestaciones Sociales de los Veteranos Militares y Excombatientes</t>
  </si>
  <si>
    <t>2305 Consejo Nacional para la Inclusión de las Personas con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</si>
  <si>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</si>
  <si>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</si>
  <si>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</si>
  <si>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</si>
  <si>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</si>
  <si>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Técnica Ejecutiva</t>
  </si>
  <si>
    <t>2403 Consejo Nacional de Administración de Bienes</t>
  </si>
  <si>
    <t>2404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</si>
  <si>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</si>
  <si>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</si>
  <si>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</si>
  <si>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</si>
  <si>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Instituto Salvadoreño de Bienestar Magisterial</t>
  </si>
  <si>
    <t>3109 Consejo Nacional de la Primera Infancia, Niñez y Adolescencia</t>
  </si>
  <si>
    <t>3110 Instituto Crecer Juntos</t>
  </si>
  <si>
    <t>3200 RAMO DE SALUD</t>
  </si>
  <si>
    <t>3202-3230 y 3237 Hospitales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</si>
  <si>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</si>
  <si>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</si>
  <si>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</si>
  <si>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</si>
  <si>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</si>
  <si>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3238  Centro de Maternidad Nacer con Cariño "El Nido"</t>
  </si>
  <si>
    <t>3239  Instituto Especializado “Hospital El Salvador”</t>
  </si>
  <si>
    <t>3240  Sistema de Emergencias Médicas</t>
  </si>
  <si>
    <t>3241 Superintendencia de Regulación Sanitaria</t>
  </si>
  <si>
    <t>3242 Consejo Nacional de las Especialidades Médicas</t>
  </si>
  <si>
    <t>3243 Consejo Salvadoreño de Transplantes</t>
  </si>
  <si>
    <t>3300 RAMO DE TRABAJO Y PREVISIÓN SOCIAL</t>
  </si>
  <si>
    <t>3303 Instituto Salvadoreño del Seguro Social</t>
  </si>
  <si>
    <t>4100 RAMO DE ECONOMÍA</t>
  </si>
  <si>
    <t>4101 Centro Internacional de Ferias y Convenciones de El Salvador</t>
  </si>
  <si>
    <t>4103 Consejo de Vigilancia de la Profesión de Contaduría Pública y Auditoría</t>
  </si>
  <si>
    <t>4109 Superintendencia General de Electricidad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</si>
  <si>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</si>
  <si>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</si>
  <si>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</si>
  <si>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</si>
  <si>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</si>
  <si>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</si>
  <si>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</si>
  <si>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</si>
  <si>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</si>
  <si>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</si>
  <si>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</si>
  <si>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</si>
  <si>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</si>
  <si>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</si>
  <si>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</si>
  <si>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</si>
  <si>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</si>
  <si>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</si>
  <si>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</si>
  <si>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</si>
  <si>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</si>
  <si>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</si>
  <si>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</si>
  <si>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</si>
  <si>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</si>
  <si>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</si>
  <si>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</si>
  <si>
    <t>TOTAL DEL GASTO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</si>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</sst>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b/>
      <sz val="10"/>
      <name val="Museo Sans 100"/>
      <family val="3"/>
    </font>
    <font>
      <sz val="10"/>
      <name val="Museo Sans 100"/>
      <family val="3"/>
    </font>
    <font>
      <b/>
      <u/>
      <sz val="10"/>
      <name val="Museo Sans 100"/>
      <family val="3"/>
    </font>
    <font>
      <sz val="10"/>
      <color theme="1"/>
      <name val="Museo Sans 100"/>
      <family val="3"/>
    </font>
    <font>
      <b/>
      <sz val="9"/>
      <name val="Museo Sans 100"/>
      <family val="3"/>
    </font>
    <font>
      <sz val="9"/>
      <name val="Museo Sans 100"/>
      <family val="3"/>
    </font>
    <font>
      <sz val="10"/>
      <name val="Arial"/>
      <family val="2"/>
    </font>
    <font>
      <b/>
      <sz val="10"/>
      <color indexed="8"/>
      <name val="Museo Sans 100"/>
      <family val="3"/>
    </font>
    <font>
      <sz val="10"/>
      <color indexed="10"/>
      <name val="Museo Sans 100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3" fontId="1" fillId="0" borderId="7" xfId="0" applyNumberFormat="1" applyFont="1" applyFill="1" applyBorder="1" applyAlignment="1">
      <alignment horizontal="right" vertical="center" indent="1"/>
    </xf>
    <xf numFmtId="3" fontId="3" fillId="0" borderId="8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Alignment="1">
      <alignment vertical="center"/>
    </xf>
    <xf numFmtId="0" fontId="2" fillId="0" borderId="9" xfId="0" applyFont="1" applyFill="1" applyBorder="1" applyAlignment="1">
      <alignment horizontal="left" vertical="center" wrapText="1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7" xfId="0" applyNumberFormat="1" applyFont="1" applyFill="1" applyBorder="1" applyAlignment="1">
      <alignment horizontal="right" vertical="center" indent="1"/>
    </xf>
    <xf numFmtId="3" fontId="2" fillId="0" borderId="8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Alignment="1">
      <alignment vertical="center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horizontal="left" vertical="center" wrapText="1" indent="1"/>
    </xf>
    <xf numFmtId="41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left" vertical="center" wrapText="1" indent="1"/>
    </xf>
    <xf numFmtId="3" fontId="2" fillId="0" borderId="11" xfId="0" applyNumberFormat="1" applyFont="1" applyFill="1" applyBorder="1" applyAlignment="1">
      <alignment horizontal="right" vertical="center" indent="1"/>
    </xf>
    <xf numFmtId="3" fontId="2" fillId="0" borderId="12" xfId="0" applyNumberFormat="1" applyFont="1" applyFill="1" applyBorder="1" applyAlignment="1">
      <alignment horizontal="right" vertical="center" indent="1"/>
    </xf>
    <xf numFmtId="3" fontId="2" fillId="0" borderId="10" xfId="0" applyNumberFormat="1" applyFont="1" applyFill="1" applyBorder="1" applyAlignment="1">
      <alignment horizontal="right" vertical="center" indent="1"/>
    </xf>
    <xf numFmtId="3" fontId="2" fillId="0" borderId="13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wrapText="1" inden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1" fillId="0" borderId="18" xfId="0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right" vertical="center" indent="1"/>
    </xf>
    <xf numFmtId="3" fontId="1" fillId="0" borderId="20" xfId="0" applyNumberFormat="1" applyFont="1" applyFill="1" applyBorder="1" applyAlignment="1">
      <alignment horizontal="right" vertical="center" indent="1"/>
    </xf>
    <xf numFmtId="3" fontId="1" fillId="0" borderId="18" xfId="0" applyNumberFormat="1" applyFont="1" applyFill="1" applyBorder="1" applyAlignment="1">
      <alignment horizontal="right" vertical="center" indent="1"/>
    </xf>
    <xf numFmtId="3" fontId="1" fillId="0" borderId="21" xfId="0" applyNumberFormat="1" applyFont="1" applyFill="1" applyBorder="1" applyAlignment="1">
      <alignment horizontal="right" vertical="center" indent="1"/>
    </xf>
    <xf numFmtId="0" fontId="1" fillId="0" borderId="10" xfId="0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right" vertical="center" indent="1"/>
    </xf>
    <xf numFmtId="164" fontId="8" fillId="0" borderId="12" xfId="1" applyNumberFormat="1" applyFont="1" applyFill="1" applyBorder="1" applyAlignment="1">
      <alignment horizontal="right" vertical="center" indent="1"/>
    </xf>
    <xf numFmtId="164" fontId="8" fillId="0" borderId="10" xfId="1" applyNumberFormat="1" applyFont="1" applyFill="1" applyBorder="1" applyAlignment="1">
      <alignment horizontal="right" vertical="center" indent="1"/>
    </xf>
    <xf numFmtId="164" fontId="8" fillId="0" borderId="13" xfId="1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0817-D23D-4327-A448-504E8414D9B5}">
  <sheetPr>
    <tabColor rgb="FF00B050"/>
  </sheetPr>
  <dimension ref="A1:N121"/>
  <sheetViews>
    <sheetView showGridLines="0" showZeros="0" tabSelected="1" zoomScaleNormal="100" workbookViewId="0">
      <pane xSplit="1" ySplit="2" topLeftCell="B3" activePane="bottomRight" state="frozen"/>
      <selection activeCell="A3" sqref="A3:M3"/>
      <selection pane="topRight" activeCell="A3" sqref="A3:M3"/>
      <selection pane="bottomLeft" activeCell="A3" sqref="A3:M3"/>
      <selection pane="bottomRight" activeCell="B3" sqref="B3"/>
    </sheetView>
  </sheetViews>
  <sheetFormatPr baseColWidth="10" defaultColWidth="9.85546875" defaultRowHeight="12.75" x14ac:dyDescent="0.2"/>
  <cols>
    <col min="1" max="1" width="101.85546875" style="1" customWidth="1"/>
    <col min="2" max="2" width="19.28515625" style="52" customWidth="1"/>
    <col min="3" max="3" width="25.42578125" style="1" customWidth="1"/>
    <col min="4" max="4" width="17.85546875" style="1" customWidth="1"/>
    <col min="5" max="5" width="20" style="1" customWidth="1"/>
    <col min="6" max="6" width="20.7109375" style="1" customWidth="1"/>
    <col min="7" max="7" width="19.85546875" style="1" bestFit="1" customWidth="1"/>
    <col min="8" max="8" width="4.28515625" style="1" customWidth="1"/>
    <col min="9" max="9" width="17" style="1" bestFit="1" customWidth="1"/>
    <col min="10" max="10" width="15.5703125" style="1" customWidth="1"/>
    <col min="11" max="11" width="9.85546875" style="1"/>
    <col min="12" max="12" width="15.5703125" style="1" customWidth="1"/>
    <col min="13" max="13" width="17.140625" style="1" customWidth="1"/>
    <col min="14" max="14" width="16.85546875" style="1" customWidth="1"/>
    <col min="15" max="16384" width="9.85546875" style="1"/>
  </cols>
  <sheetData>
    <row r="1" spans="1:10" ht="8.1" customHeight="1" thickBot="1" x14ac:dyDescent="0.25">
      <c r="A1" s="55"/>
      <c r="B1" s="55"/>
      <c r="C1" s="55"/>
      <c r="D1" s="55"/>
      <c r="E1" s="55"/>
      <c r="F1" s="55"/>
      <c r="G1" s="55"/>
    </row>
    <row r="2" spans="1:10" ht="45" customHeight="1" thickTop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10" ht="21.95" customHeight="1" x14ac:dyDescent="0.2">
      <c r="A3" s="7" t="s">
        <v>7</v>
      </c>
      <c r="B3" s="8">
        <f>SUM(B4:B11)</f>
        <v>39938950</v>
      </c>
      <c r="C3" s="9">
        <f t="shared" ref="C3:E3" si="0">SUM(C4:C9)</f>
        <v>0</v>
      </c>
      <c r="D3" s="10">
        <f>SUM(D4:D10)</f>
        <v>652585196</v>
      </c>
      <c r="E3" s="9">
        <f t="shared" si="0"/>
        <v>0</v>
      </c>
      <c r="F3" s="11">
        <f>SUM(F4:F8)</f>
        <v>0</v>
      </c>
      <c r="G3" s="12">
        <f>SUM(B3:F3)</f>
        <v>692524146</v>
      </c>
      <c r="I3" s="13"/>
      <c r="J3" s="19"/>
    </row>
    <row r="4" spans="1:10" ht="20.100000000000001" customHeight="1" x14ac:dyDescent="0.2">
      <c r="A4" s="14" t="s">
        <v>8</v>
      </c>
      <c r="B4" s="15"/>
      <c r="C4" s="16"/>
      <c r="D4" s="16">
        <v>26877526</v>
      </c>
      <c r="E4" s="16"/>
      <c r="F4" s="17"/>
      <c r="G4" s="18">
        <f t="shared" ref="G4:G46" si="1">SUM(B4:F4)</f>
        <v>26877526</v>
      </c>
      <c r="I4" s="19"/>
      <c r="J4" s="19"/>
    </row>
    <row r="5" spans="1:10" ht="20.100000000000001" customHeight="1" x14ac:dyDescent="0.2">
      <c r="A5" s="14" t="s">
        <v>9</v>
      </c>
      <c r="B5" s="15"/>
      <c r="C5" s="16"/>
      <c r="D5" s="16">
        <v>7250952</v>
      </c>
      <c r="E5" s="16"/>
      <c r="F5" s="17"/>
      <c r="G5" s="18">
        <f t="shared" si="1"/>
        <v>7250952</v>
      </c>
      <c r="I5" s="19"/>
      <c r="J5" s="19"/>
    </row>
    <row r="6" spans="1:10" ht="20.100000000000001" customHeight="1" x14ac:dyDescent="0.2">
      <c r="A6" s="20" t="s">
        <v>10</v>
      </c>
      <c r="B6" s="15"/>
      <c r="C6" s="16"/>
      <c r="D6" s="16">
        <v>441456718</v>
      </c>
      <c r="E6" s="16"/>
      <c r="F6" s="17"/>
      <c r="G6" s="18">
        <f t="shared" si="1"/>
        <v>441456718</v>
      </c>
      <c r="I6" s="19"/>
      <c r="J6" s="19"/>
    </row>
    <row r="7" spans="1:10" ht="20.100000000000001" customHeight="1" x14ac:dyDescent="0.2">
      <c r="A7" s="20" t="s">
        <v>11</v>
      </c>
      <c r="B7" s="15">
        <v>28490498</v>
      </c>
      <c r="C7" s="16"/>
      <c r="D7" s="16"/>
      <c r="E7" s="16"/>
      <c r="F7" s="17"/>
      <c r="G7" s="18">
        <f t="shared" si="1"/>
        <v>28490498</v>
      </c>
      <c r="I7" s="19"/>
      <c r="J7" s="19"/>
    </row>
    <row r="8" spans="1:10" ht="20.100000000000001" customHeight="1" x14ac:dyDescent="0.2">
      <c r="A8" s="20" t="s">
        <v>12</v>
      </c>
      <c r="B8" s="15">
        <v>3017172</v>
      </c>
      <c r="C8" s="16"/>
      <c r="D8" s="16"/>
      <c r="E8" s="16"/>
      <c r="F8" s="17"/>
      <c r="G8" s="18">
        <f t="shared" si="1"/>
        <v>3017172</v>
      </c>
      <c r="I8" s="19"/>
      <c r="J8" s="19"/>
    </row>
    <row r="9" spans="1:10" ht="20.100000000000001" customHeight="1" x14ac:dyDescent="0.2">
      <c r="A9" s="20" t="s">
        <v>13</v>
      </c>
      <c r="B9" s="15">
        <v>5360748</v>
      </c>
      <c r="C9" s="16"/>
      <c r="D9" s="16"/>
      <c r="E9" s="16"/>
      <c r="F9" s="17"/>
      <c r="G9" s="18">
        <f t="shared" si="1"/>
        <v>5360748</v>
      </c>
      <c r="I9" s="19"/>
      <c r="J9" s="19"/>
    </row>
    <row r="10" spans="1:10" ht="20.100000000000001" customHeight="1" x14ac:dyDescent="0.2">
      <c r="A10" s="20" t="s">
        <v>14</v>
      </c>
      <c r="B10" s="15"/>
      <c r="C10" s="16"/>
      <c r="D10" s="16">
        <v>177000000</v>
      </c>
      <c r="E10" s="16"/>
      <c r="F10" s="17"/>
      <c r="G10" s="18">
        <f t="shared" si="1"/>
        <v>177000000</v>
      </c>
      <c r="I10" s="19"/>
      <c r="J10" s="19"/>
    </row>
    <row r="11" spans="1:10" ht="20.100000000000001" customHeight="1" x14ac:dyDescent="0.2">
      <c r="A11" s="20" t="s">
        <v>15</v>
      </c>
      <c r="B11" s="15">
        <v>3070532</v>
      </c>
      <c r="C11" s="16"/>
      <c r="D11" s="16"/>
      <c r="E11" s="16"/>
      <c r="F11" s="17"/>
      <c r="G11" s="18">
        <f>SUM(B11:F11)</f>
        <v>3070532</v>
      </c>
      <c r="I11" s="19"/>
      <c r="J11" s="19"/>
    </row>
    <row r="12" spans="1:10" ht="21.95" customHeight="1" x14ac:dyDescent="0.2">
      <c r="A12" s="21" t="s">
        <v>16</v>
      </c>
      <c r="B12" s="15">
        <f>B13</f>
        <v>0</v>
      </c>
      <c r="C12" s="16">
        <f t="shared" ref="C12:E12" si="2">C13</f>
        <v>0</v>
      </c>
      <c r="D12" s="16">
        <f t="shared" si="2"/>
        <v>0</v>
      </c>
      <c r="E12" s="10">
        <f t="shared" si="2"/>
        <v>122090995</v>
      </c>
      <c r="F12" s="22"/>
      <c r="G12" s="12">
        <f t="shared" si="1"/>
        <v>122090995</v>
      </c>
      <c r="I12" s="19"/>
      <c r="J12" s="19"/>
    </row>
    <row r="13" spans="1:10" ht="20.100000000000001" customHeight="1" x14ac:dyDescent="0.2">
      <c r="A13" s="20" t="s">
        <v>17</v>
      </c>
      <c r="B13" s="15"/>
      <c r="C13" s="16"/>
      <c r="D13" s="16"/>
      <c r="E13" s="16">
        <v>122090995</v>
      </c>
      <c r="F13" s="17"/>
      <c r="G13" s="18">
        <f t="shared" si="1"/>
        <v>122090995</v>
      </c>
      <c r="I13" s="19"/>
      <c r="J13" s="19"/>
    </row>
    <row r="14" spans="1:10" ht="21.95" customHeight="1" x14ac:dyDescent="0.2">
      <c r="A14" s="21" t="s">
        <v>18</v>
      </c>
      <c r="B14" s="23">
        <f>SUM(B15:B19)</f>
        <v>0</v>
      </c>
      <c r="C14" s="10">
        <f t="shared" ref="C14:E14" si="3">SUM(C15:C19)</f>
        <v>247932413</v>
      </c>
      <c r="D14" s="10">
        <f t="shared" si="3"/>
        <v>0</v>
      </c>
      <c r="E14" s="9">
        <f t="shared" si="3"/>
        <v>0</v>
      </c>
      <c r="F14" s="22">
        <f>SUM(F15:F18)</f>
        <v>0</v>
      </c>
      <c r="G14" s="12">
        <f t="shared" si="1"/>
        <v>247932413</v>
      </c>
      <c r="I14" s="13"/>
      <c r="J14" s="19"/>
    </row>
    <row r="15" spans="1:10" ht="20.100000000000001" customHeight="1" x14ac:dyDescent="0.2">
      <c r="A15" s="14" t="s">
        <v>19</v>
      </c>
      <c r="B15" s="15"/>
      <c r="C15" s="16">
        <v>189906113</v>
      </c>
      <c r="D15" s="16"/>
      <c r="E15" s="16"/>
      <c r="F15" s="17"/>
      <c r="G15" s="18">
        <f t="shared" si="1"/>
        <v>189906113</v>
      </c>
      <c r="I15" s="19"/>
      <c r="J15" s="19"/>
    </row>
    <row r="16" spans="1:10" ht="20.100000000000001" customHeight="1" x14ac:dyDescent="0.2">
      <c r="A16" s="20" t="s">
        <v>20</v>
      </c>
      <c r="B16" s="15"/>
      <c r="C16" s="16">
        <v>346537</v>
      </c>
      <c r="E16" s="16"/>
      <c r="F16" s="17"/>
      <c r="G16" s="18">
        <f t="shared" si="1"/>
        <v>346537</v>
      </c>
      <c r="I16" s="19"/>
      <c r="J16" s="19"/>
    </row>
    <row r="17" spans="1:10" ht="20.100000000000001" customHeight="1" x14ac:dyDescent="0.2">
      <c r="A17" s="20" t="s">
        <v>21</v>
      </c>
      <c r="B17" s="15"/>
      <c r="C17" s="16">
        <v>24631324</v>
      </c>
      <c r="E17" s="16"/>
      <c r="F17" s="17"/>
      <c r="G17" s="18">
        <f t="shared" si="1"/>
        <v>24631324</v>
      </c>
      <c r="I17" s="19"/>
      <c r="J17" s="19"/>
    </row>
    <row r="18" spans="1:10" ht="20.100000000000001" customHeight="1" x14ac:dyDescent="0.2">
      <c r="A18" s="20" t="s">
        <v>22</v>
      </c>
      <c r="B18" s="15"/>
      <c r="C18" s="16">
        <v>26394800</v>
      </c>
      <c r="E18" s="16"/>
      <c r="F18" s="17"/>
      <c r="G18" s="18">
        <f t="shared" si="1"/>
        <v>26394800</v>
      </c>
      <c r="I18" s="19"/>
      <c r="J18" s="19"/>
    </row>
    <row r="19" spans="1:10" ht="20.100000000000001" customHeight="1" x14ac:dyDescent="0.2">
      <c r="A19" s="20" t="s">
        <v>23</v>
      </c>
      <c r="B19" s="15"/>
      <c r="C19" s="16">
        <v>6653639</v>
      </c>
      <c r="E19" s="16"/>
      <c r="F19" s="17"/>
      <c r="G19" s="18">
        <f t="shared" si="1"/>
        <v>6653639</v>
      </c>
      <c r="I19" s="19"/>
      <c r="J19" s="19"/>
    </row>
    <row r="20" spans="1:10" ht="21.95" customHeight="1" x14ac:dyDescent="0.2">
      <c r="A20" s="21" t="s">
        <v>24</v>
      </c>
      <c r="B20" s="23">
        <f>SUM(B21:B25)</f>
        <v>0</v>
      </c>
      <c r="C20" s="10">
        <f>SUM(C21:C25)</f>
        <v>66968871</v>
      </c>
      <c r="D20" s="10">
        <f t="shared" ref="D20:E20" si="4">SUM(D21:D25)</f>
        <v>0</v>
      </c>
      <c r="E20" s="9">
        <f t="shared" si="4"/>
        <v>0</v>
      </c>
      <c r="F20" s="22">
        <f>SUM(F21:F23)</f>
        <v>0</v>
      </c>
      <c r="G20" s="12">
        <f t="shared" si="1"/>
        <v>66968871</v>
      </c>
      <c r="I20" s="19"/>
      <c r="J20" s="19"/>
    </row>
    <row r="21" spans="1:10" ht="20.100000000000001" customHeight="1" x14ac:dyDescent="0.2">
      <c r="A21" s="14" t="s">
        <v>25</v>
      </c>
      <c r="B21" s="15"/>
      <c r="C21" s="16">
        <v>10207894</v>
      </c>
      <c r="D21" s="24"/>
      <c r="E21" s="16"/>
      <c r="F21" s="17"/>
      <c r="G21" s="18">
        <f t="shared" si="1"/>
        <v>10207894</v>
      </c>
      <c r="I21" s="19"/>
      <c r="J21" s="19"/>
    </row>
    <row r="22" spans="1:10" ht="20.100000000000001" customHeight="1" x14ac:dyDescent="0.2">
      <c r="A22" s="14" t="s">
        <v>26</v>
      </c>
      <c r="B22" s="15"/>
      <c r="C22" s="16">
        <v>2255489</v>
      </c>
      <c r="D22" s="16"/>
      <c r="E22" s="16"/>
      <c r="F22" s="17"/>
      <c r="G22" s="18">
        <f t="shared" si="1"/>
        <v>2255489</v>
      </c>
      <c r="I22" s="19"/>
      <c r="J22" s="19"/>
    </row>
    <row r="23" spans="1:10" ht="20.100000000000001" customHeight="1" x14ac:dyDescent="0.2">
      <c r="A23" s="14" t="s">
        <v>27</v>
      </c>
      <c r="B23" s="15"/>
      <c r="C23" s="16">
        <v>891574</v>
      </c>
      <c r="D23" s="16"/>
      <c r="E23" s="16"/>
      <c r="F23" s="17"/>
      <c r="G23" s="18">
        <f t="shared" si="1"/>
        <v>891574</v>
      </c>
      <c r="I23" s="19"/>
      <c r="J23" s="19"/>
    </row>
    <row r="24" spans="1:10" ht="20.100000000000001" customHeight="1" x14ac:dyDescent="0.2">
      <c r="A24" s="14" t="s">
        <v>28</v>
      </c>
      <c r="B24" s="15"/>
      <c r="C24" s="16">
        <v>31608001</v>
      </c>
      <c r="D24" s="16"/>
      <c r="E24" s="16"/>
      <c r="F24" s="17"/>
      <c r="G24" s="18">
        <f t="shared" si="1"/>
        <v>31608001</v>
      </c>
      <c r="I24" s="19"/>
      <c r="J24" s="19"/>
    </row>
    <row r="25" spans="1:10" ht="20.100000000000001" customHeight="1" x14ac:dyDescent="0.2">
      <c r="A25" s="20" t="s">
        <v>29</v>
      </c>
      <c r="B25" s="15"/>
      <c r="C25" s="16">
        <v>22005913</v>
      </c>
      <c r="D25" s="16"/>
      <c r="E25" s="16"/>
      <c r="F25" s="17"/>
      <c r="G25" s="18">
        <f t="shared" si="1"/>
        <v>22005913</v>
      </c>
      <c r="I25" s="19"/>
      <c r="J25" s="19"/>
    </row>
    <row r="26" spans="1:10" ht="21.95" customHeight="1" x14ac:dyDescent="0.2">
      <c r="A26" s="21" t="s">
        <v>30</v>
      </c>
      <c r="B26" s="23">
        <f>SUM(B27:B31)</f>
        <v>0</v>
      </c>
      <c r="C26" s="9">
        <f t="shared" ref="C26:E26" si="5">SUM(C27:C31)</f>
        <v>0</v>
      </c>
      <c r="D26" s="10">
        <f t="shared" si="5"/>
        <v>263144072</v>
      </c>
      <c r="E26" s="9">
        <f t="shared" si="5"/>
        <v>0</v>
      </c>
      <c r="F26" s="11">
        <f>SUM(F27:F29)</f>
        <v>0</v>
      </c>
      <c r="G26" s="12">
        <f t="shared" si="1"/>
        <v>263144072</v>
      </c>
      <c r="I26" s="19"/>
      <c r="J26" s="19"/>
    </row>
    <row r="27" spans="1:10" ht="20.100000000000001" customHeight="1" x14ac:dyDescent="0.2">
      <c r="A27" s="14" t="s">
        <v>31</v>
      </c>
      <c r="B27" s="15"/>
      <c r="C27" s="16"/>
      <c r="D27" s="16">
        <v>124159925</v>
      </c>
      <c r="E27" s="16"/>
      <c r="F27" s="17"/>
      <c r="G27" s="18">
        <f t="shared" si="1"/>
        <v>124159925</v>
      </c>
      <c r="I27" s="19"/>
      <c r="J27" s="19"/>
    </row>
    <row r="28" spans="1:10" ht="20.100000000000001" customHeight="1" x14ac:dyDescent="0.2">
      <c r="A28" s="14" t="s">
        <v>32</v>
      </c>
      <c r="B28" s="15"/>
      <c r="C28" s="16"/>
      <c r="D28" s="16">
        <v>16590700</v>
      </c>
      <c r="E28" s="16"/>
      <c r="F28" s="17"/>
      <c r="G28" s="18">
        <f t="shared" si="1"/>
        <v>16590700</v>
      </c>
      <c r="I28" s="19"/>
      <c r="J28" s="19"/>
    </row>
    <row r="29" spans="1:10" ht="20.100000000000001" customHeight="1" x14ac:dyDescent="0.2">
      <c r="A29" s="14" t="s">
        <v>33</v>
      </c>
      <c r="B29" s="15"/>
      <c r="C29" s="16"/>
      <c r="D29" s="16">
        <v>66472755</v>
      </c>
      <c r="E29" s="16"/>
      <c r="F29" s="17"/>
      <c r="G29" s="18">
        <f t="shared" si="1"/>
        <v>66472755</v>
      </c>
      <c r="I29" s="19"/>
      <c r="J29" s="19"/>
    </row>
    <row r="30" spans="1:10" ht="20.100000000000001" customHeight="1" x14ac:dyDescent="0.2">
      <c r="A30" s="20" t="s">
        <v>34</v>
      </c>
      <c r="B30" s="15"/>
      <c r="C30" s="16"/>
      <c r="D30" s="16">
        <v>29812153</v>
      </c>
      <c r="E30" s="16"/>
      <c r="F30" s="17"/>
      <c r="G30" s="18">
        <f t="shared" si="1"/>
        <v>29812153</v>
      </c>
      <c r="I30" s="19"/>
      <c r="J30" s="19"/>
    </row>
    <row r="31" spans="1:10" ht="20.100000000000001" customHeight="1" x14ac:dyDescent="0.2">
      <c r="A31" s="25" t="s">
        <v>35</v>
      </c>
      <c r="B31" s="15"/>
      <c r="C31" s="16"/>
      <c r="D31" s="16">
        <v>26108539</v>
      </c>
      <c r="E31" s="16"/>
      <c r="F31" s="17"/>
      <c r="G31" s="18">
        <f t="shared" si="1"/>
        <v>26108539</v>
      </c>
      <c r="I31" s="19"/>
      <c r="J31" s="19"/>
    </row>
    <row r="32" spans="1:10" ht="21.95" customHeight="1" x14ac:dyDescent="0.2">
      <c r="A32" s="21" t="s">
        <v>36</v>
      </c>
      <c r="B32" s="23">
        <f>SUM(B33:B44)</f>
        <v>0</v>
      </c>
      <c r="C32" s="9">
        <f>SUM(C33:C44)</f>
        <v>0</v>
      </c>
      <c r="D32" s="10">
        <f>SUM(D33:D44)</f>
        <v>802165258</v>
      </c>
      <c r="E32" s="9">
        <f>SUM(E33:E44)</f>
        <v>0</v>
      </c>
      <c r="F32" s="11">
        <f>SUM(F33:F44)</f>
        <v>0</v>
      </c>
      <c r="G32" s="12">
        <f t="shared" si="1"/>
        <v>802165258</v>
      </c>
      <c r="I32" s="13"/>
      <c r="J32" s="19"/>
    </row>
    <row r="33" spans="1:14" ht="20.100000000000001" customHeight="1" x14ac:dyDescent="0.2">
      <c r="A33" s="14" t="s">
        <v>37</v>
      </c>
      <c r="B33" s="15"/>
      <c r="C33" s="16"/>
      <c r="D33" s="16">
        <v>656758808</v>
      </c>
      <c r="E33" s="16"/>
      <c r="F33" s="17"/>
      <c r="G33" s="18">
        <f t="shared" si="1"/>
        <v>656758808</v>
      </c>
      <c r="I33" s="19"/>
      <c r="J33" s="19"/>
      <c r="L33" s="19">
        <v>434781598</v>
      </c>
      <c r="M33" s="19">
        <v>57489460</v>
      </c>
      <c r="N33" s="26">
        <v>164487750</v>
      </c>
    </row>
    <row r="34" spans="1:14" ht="20.100000000000001" customHeight="1" x14ac:dyDescent="0.2">
      <c r="A34" s="14" t="s">
        <v>38</v>
      </c>
      <c r="B34" s="15"/>
      <c r="C34" s="16"/>
      <c r="D34" s="16">
        <v>4184855</v>
      </c>
      <c r="E34" s="16"/>
      <c r="F34" s="17"/>
      <c r="G34" s="18">
        <f t="shared" si="1"/>
        <v>4184855</v>
      </c>
      <c r="I34" s="19"/>
      <c r="J34" s="19"/>
      <c r="M34" s="19">
        <f>L33+M33+N33</f>
        <v>656758808</v>
      </c>
    </row>
    <row r="35" spans="1:14" ht="20.100000000000001" customHeight="1" x14ac:dyDescent="0.2">
      <c r="A35" s="14" t="s">
        <v>39</v>
      </c>
      <c r="B35" s="15"/>
      <c r="C35" s="16"/>
      <c r="D35" s="16">
        <v>15914365</v>
      </c>
      <c r="E35" s="16"/>
      <c r="F35" s="17"/>
      <c r="G35" s="18">
        <f t="shared" si="1"/>
        <v>15914365</v>
      </c>
      <c r="I35" s="19"/>
      <c r="J35" s="19"/>
    </row>
    <row r="36" spans="1:14" ht="20.100000000000001" customHeight="1" x14ac:dyDescent="0.2">
      <c r="A36" s="14" t="s">
        <v>40</v>
      </c>
      <c r="B36" s="15"/>
      <c r="C36" s="16"/>
      <c r="D36" s="16">
        <v>568685</v>
      </c>
      <c r="E36" s="16"/>
      <c r="F36" s="17"/>
      <c r="G36" s="18">
        <f t="shared" si="1"/>
        <v>568685</v>
      </c>
      <c r="I36" s="19"/>
      <c r="J36" s="19"/>
    </row>
    <row r="37" spans="1:14" ht="20.100000000000001" customHeight="1" x14ac:dyDescent="0.2">
      <c r="A37" s="14" t="s">
        <v>41</v>
      </c>
      <c r="B37" s="15"/>
      <c r="C37" s="16"/>
      <c r="D37" s="16">
        <v>4356790</v>
      </c>
      <c r="E37" s="16"/>
      <c r="F37" s="17"/>
      <c r="G37" s="18">
        <f t="shared" si="1"/>
        <v>4356790</v>
      </c>
      <c r="I37" s="19"/>
      <c r="J37" s="19"/>
    </row>
    <row r="38" spans="1:14" ht="20.100000000000001" customHeight="1" x14ac:dyDescent="0.2">
      <c r="A38" s="20" t="s">
        <v>42</v>
      </c>
      <c r="B38" s="15"/>
      <c r="C38" s="16"/>
      <c r="D38" s="16">
        <v>76648065</v>
      </c>
      <c r="E38" s="16"/>
      <c r="F38" s="17"/>
      <c r="G38" s="18">
        <f t="shared" si="1"/>
        <v>76648065</v>
      </c>
      <c r="I38" s="19"/>
      <c r="J38" s="19"/>
    </row>
    <row r="39" spans="1:14" ht="20.100000000000001" customHeight="1" x14ac:dyDescent="0.2">
      <c r="A39" s="20" t="s">
        <v>43</v>
      </c>
      <c r="B39" s="15"/>
      <c r="C39" s="16"/>
      <c r="D39" s="16">
        <v>3123885</v>
      </c>
      <c r="E39" s="16"/>
      <c r="F39" s="17"/>
      <c r="G39" s="18">
        <f t="shared" si="1"/>
        <v>3123885</v>
      </c>
      <c r="I39" s="19"/>
      <c r="J39" s="19"/>
    </row>
    <row r="40" spans="1:14" ht="20.100000000000001" customHeight="1" x14ac:dyDescent="0.2">
      <c r="A40" s="20" t="s">
        <v>44</v>
      </c>
      <c r="B40" s="15"/>
      <c r="C40" s="16"/>
      <c r="D40" s="16">
        <v>1608945</v>
      </c>
      <c r="E40" s="16"/>
      <c r="F40" s="17"/>
      <c r="G40" s="18">
        <f t="shared" si="1"/>
        <v>1608945</v>
      </c>
      <c r="I40" s="19"/>
      <c r="J40" s="19"/>
    </row>
    <row r="41" spans="1:14" ht="20.100000000000001" customHeight="1" x14ac:dyDescent="0.2">
      <c r="A41" s="20" t="s">
        <v>45</v>
      </c>
      <c r="B41" s="15"/>
      <c r="C41" s="16"/>
      <c r="D41" s="16">
        <v>8929950</v>
      </c>
      <c r="E41" s="16"/>
      <c r="F41" s="17"/>
      <c r="G41" s="18">
        <f t="shared" si="1"/>
        <v>8929950</v>
      </c>
      <c r="I41" s="19"/>
      <c r="J41" s="19"/>
    </row>
    <row r="42" spans="1:14" ht="20.100000000000001" customHeight="1" x14ac:dyDescent="0.2">
      <c r="A42" s="20" t="s">
        <v>46</v>
      </c>
      <c r="B42" s="15"/>
      <c r="C42" s="16"/>
      <c r="D42" s="16">
        <v>26770910</v>
      </c>
      <c r="E42" s="16"/>
      <c r="F42" s="17"/>
      <c r="G42" s="18">
        <f t="shared" si="1"/>
        <v>26770910</v>
      </c>
      <c r="I42" s="19"/>
      <c r="J42" s="19"/>
    </row>
    <row r="43" spans="1:14" ht="20.100000000000001" customHeight="1" x14ac:dyDescent="0.2">
      <c r="A43" s="20" t="s">
        <v>47</v>
      </c>
      <c r="B43" s="15"/>
      <c r="C43" s="16"/>
      <c r="D43" s="16">
        <v>2300000</v>
      </c>
      <c r="E43" s="16"/>
      <c r="F43" s="17"/>
      <c r="G43" s="18">
        <f t="shared" si="1"/>
        <v>2300000</v>
      </c>
      <c r="I43" s="19"/>
      <c r="J43" s="19"/>
    </row>
    <row r="44" spans="1:14" ht="20.100000000000001" customHeight="1" x14ac:dyDescent="0.2">
      <c r="A44" s="20" t="s">
        <v>48</v>
      </c>
      <c r="B44" s="15"/>
      <c r="C44" s="16"/>
      <c r="D44" s="16">
        <v>1000000</v>
      </c>
      <c r="E44" s="16"/>
      <c r="F44" s="17"/>
      <c r="G44" s="18">
        <f t="shared" si="1"/>
        <v>1000000</v>
      </c>
      <c r="I44" s="19"/>
      <c r="J44" s="19"/>
    </row>
    <row r="45" spans="1:14" ht="21.95" customHeight="1" x14ac:dyDescent="0.2">
      <c r="A45" s="21" t="s">
        <v>49</v>
      </c>
      <c r="B45" s="23"/>
      <c r="C45" s="9"/>
      <c r="D45" s="10">
        <f>SUM(D46:D46)</f>
        <v>1095425880</v>
      </c>
      <c r="E45" s="9"/>
      <c r="F45" s="22">
        <f>SUM(F46:F46)</f>
        <v>0</v>
      </c>
      <c r="G45" s="12">
        <f t="shared" si="1"/>
        <v>1095425880</v>
      </c>
      <c r="H45" s="27"/>
      <c r="I45" s="13"/>
      <c r="J45" s="19"/>
    </row>
    <row r="46" spans="1:14" ht="20.100000000000001" customHeight="1" thickBot="1" x14ac:dyDescent="0.25">
      <c r="A46" s="28" t="s">
        <v>50</v>
      </c>
      <c r="B46" s="29"/>
      <c r="C46" s="30"/>
      <c r="D46" s="30">
        <v>1095425880</v>
      </c>
      <c r="E46" s="30"/>
      <c r="F46" s="31"/>
      <c r="G46" s="32">
        <f t="shared" si="1"/>
        <v>1095425880</v>
      </c>
      <c r="I46" s="19"/>
      <c r="J46" s="19"/>
    </row>
    <row r="47" spans="1:14" ht="9.9499999999999993" customHeight="1" thickTop="1" thickBot="1" x14ac:dyDescent="0.25">
      <c r="A47" s="33"/>
      <c r="B47" s="16"/>
      <c r="C47" s="16"/>
      <c r="D47" s="16"/>
      <c r="E47" s="16"/>
      <c r="F47" s="16"/>
      <c r="G47" s="16"/>
      <c r="I47" s="19"/>
      <c r="J47" s="19"/>
    </row>
    <row r="48" spans="1:14" ht="50.1" customHeight="1" thickTop="1" thickBot="1" x14ac:dyDescent="0.25">
      <c r="A48" s="34" t="s">
        <v>0</v>
      </c>
      <c r="B48" s="35" t="s">
        <v>1</v>
      </c>
      <c r="C48" s="36" t="s">
        <v>2</v>
      </c>
      <c r="D48" s="36" t="s">
        <v>3</v>
      </c>
      <c r="E48" s="36" t="s">
        <v>4</v>
      </c>
      <c r="F48" s="37" t="s">
        <v>5</v>
      </c>
      <c r="G48" s="38" t="s">
        <v>6</v>
      </c>
      <c r="I48" s="19"/>
      <c r="J48" s="19"/>
    </row>
    <row r="49" spans="1:10" s="27" customFormat="1" ht="23.1" customHeight="1" thickTop="1" x14ac:dyDescent="0.2">
      <c r="A49" s="21" t="s">
        <v>51</v>
      </c>
      <c r="B49" s="23">
        <f>SUM(B50:B63)</f>
        <v>0</v>
      </c>
      <c r="C49" s="9">
        <f>SUM(C50:C63)</f>
        <v>0</v>
      </c>
      <c r="D49" s="9">
        <f>SUM(D50:D63)</f>
        <v>0</v>
      </c>
      <c r="E49" s="10">
        <f>SUM(E50:E63)</f>
        <v>163476258</v>
      </c>
      <c r="F49" s="22">
        <f>SUM(F50:F63)</f>
        <v>0</v>
      </c>
      <c r="G49" s="12">
        <f t="shared" ref="G49:G79" si="6">SUM(B49:F49)</f>
        <v>163476258</v>
      </c>
      <c r="I49" s="13"/>
      <c r="J49" s="19"/>
    </row>
    <row r="50" spans="1:10" ht="23.1" customHeight="1" x14ac:dyDescent="0.2">
      <c r="A50" s="20" t="s">
        <v>52</v>
      </c>
      <c r="B50" s="15"/>
      <c r="C50" s="16"/>
      <c r="D50" s="16"/>
      <c r="E50" s="16">
        <v>4254246</v>
      </c>
      <c r="F50" s="17"/>
      <c r="G50" s="18">
        <f t="shared" si="6"/>
        <v>4254246</v>
      </c>
      <c r="I50" s="19"/>
      <c r="J50" s="19"/>
    </row>
    <row r="51" spans="1:10" ht="23.1" customHeight="1" x14ac:dyDescent="0.2">
      <c r="A51" s="14" t="s">
        <v>53</v>
      </c>
      <c r="B51" s="15"/>
      <c r="C51" s="16"/>
      <c r="D51" s="16"/>
      <c r="E51" s="16">
        <v>679619</v>
      </c>
      <c r="F51" s="17"/>
      <c r="G51" s="18">
        <f t="shared" si="6"/>
        <v>679619</v>
      </c>
      <c r="I51" s="19"/>
      <c r="J51" s="19"/>
    </row>
    <row r="52" spans="1:10" ht="23.1" customHeight="1" x14ac:dyDescent="0.2">
      <c r="A52" s="14" t="s">
        <v>54</v>
      </c>
      <c r="B52" s="15"/>
      <c r="C52" s="16"/>
      <c r="D52" s="16"/>
      <c r="E52" s="16">
        <v>22421585</v>
      </c>
      <c r="F52" s="17"/>
      <c r="G52" s="18">
        <f t="shared" si="6"/>
        <v>22421585</v>
      </c>
      <c r="I52" s="19"/>
      <c r="J52" s="19"/>
    </row>
    <row r="53" spans="1:10" ht="23.1" customHeight="1" x14ac:dyDescent="0.2">
      <c r="A53" s="14" t="s">
        <v>55</v>
      </c>
      <c r="B53" s="15"/>
      <c r="C53" s="16"/>
      <c r="D53" s="16"/>
      <c r="E53" s="16">
        <v>73170000</v>
      </c>
      <c r="F53" s="17">
        <v>0</v>
      </c>
      <c r="G53" s="18">
        <f t="shared" si="6"/>
        <v>73170000</v>
      </c>
      <c r="I53" s="19"/>
      <c r="J53" s="19"/>
    </row>
    <row r="54" spans="1:10" ht="23.1" customHeight="1" x14ac:dyDescent="0.2">
      <c r="A54" s="14" t="s">
        <v>56</v>
      </c>
      <c r="B54" s="15"/>
      <c r="C54" s="16"/>
      <c r="D54" s="16"/>
      <c r="E54" s="16">
        <v>1838487</v>
      </c>
      <c r="F54" s="17"/>
      <c r="G54" s="18">
        <f t="shared" si="6"/>
        <v>1838487</v>
      </c>
      <c r="I54" s="19"/>
      <c r="J54" s="19"/>
    </row>
    <row r="55" spans="1:10" ht="23.1" customHeight="1" x14ac:dyDescent="0.2">
      <c r="A55" s="14" t="s">
        <v>57</v>
      </c>
      <c r="B55" s="15"/>
      <c r="C55" s="16"/>
      <c r="D55" s="16"/>
      <c r="E55" s="16">
        <v>5393610</v>
      </c>
      <c r="F55" s="17"/>
      <c r="G55" s="18">
        <f t="shared" si="6"/>
        <v>5393610</v>
      </c>
      <c r="I55" s="19"/>
      <c r="J55" s="19"/>
    </row>
    <row r="56" spans="1:10" ht="23.1" customHeight="1" x14ac:dyDescent="0.2">
      <c r="A56" s="14" t="s">
        <v>58</v>
      </c>
      <c r="B56" s="15"/>
      <c r="C56" s="16"/>
      <c r="D56" s="16"/>
      <c r="E56" s="16">
        <v>2855475</v>
      </c>
      <c r="F56" s="17"/>
      <c r="G56" s="18">
        <f t="shared" si="6"/>
        <v>2855475</v>
      </c>
      <c r="I56" s="19"/>
      <c r="J56" s="19"/>
    </row>
    <row r="57" spans="1:10" ht="23.1" customHeight="1" x14ac:dyDescent="0.2">
      <c r="A57" s="14" t="s">
        <v>59</v>
      </c>
      <c r="B57" s="15"/>
      <c r="C57" s="16"/>
      <c r="E57" s="16">
        <v>860258</v>
      </c>
      <c r="F57" s="17"/>
      <c r="G57" s="18">
        <f t="shared" si="6"/>
        <v>860258</v>
      </c>
      <c r="I57" s="19"/>
      <c r="J57" s="19"/>
    </row>
    <row r="58" spans="1:10" ht="23.1" customHeight="1" x14ac:dyDescent="0.2">
      <c r="A58" s="20" t="s">
        <v>60</v>
      </c>
      <c r="B58" s="15"/>
      <c r="C58" s="16"/>
      <c r="E58" s="16">
        <v>5895548</v>
      </c>
      <c r="F58" s="17"/>
      <c r="G58" s="18">
        <f t="shared" si="6"/>
        <v>5895548</v>
      </c>
      <c r="I58" s="19"/>
      <c r="J58" s="19"/>
    </row>
    <row r="59" spans="1:10" ht="23.1" customHeight="1" x14ac:dyDescent="0.2">
      <c r="A59" s="20" t="s">
        <v>61</v>
      </c>
      <c r="B59" s="15"/>
      <c r="C59" s="16"/>
      <c r="E59" s="16">
        <v>9473593</v>
      </c>
      <c r="F59" s="17"/>
      <c r="G59" s="18">
        <f t="shared" si="6"/>
        <v>9473593</v>
      </c>
      <c r="I59" s="19"/>
      <c r="J59" s="19"/>
    </row>
    <row r="60" spans="1:10" ht="23.1" customHeight="1" x14ac:dyDescent="0.2">
      <c r="A60" s="20" t="s">
        <v>62</v>
      </c>
      <c r="B60" s="15"/>
      <c r="C60" s="16"/>
      <c r="E60" s="16">
        <v>2482965</v>
      </c>
      <c r="F60" s="17"/>
      <c r="G60" s="18">
        <f t="shared" si="6"/>
        <v>2482965</v>
      </c>
      <c r="I60" s="19"/>
      <c r="J60" s="19"/>
    </row>
    <row r="61" spans="1:10" ht="23.1" customHeight="1" x14ac:dyDescent="0.2">
      <c r="A61" s="20" t="s">
        <v>63</v>
      </c>
      <c r="B61" s="15"/>
      <c r="C61" s="16"/>
      <c r="E61" s="16">
        <v>1601646</v>
      </c>
      <c r="F61" s="17"/>
      <c r="G61" s="18">
        <f t="shared" si="6"/>
        <v>1601646</v>
      </c>
      <c r="I61" s="19"/>
      <c r="J61" s="19"/>
    </row>
    <row r="62" spans="1:10" ht="23.1" customHeight="1" x14ac:dyDescent="0.2">
      <c r="A62" s="20" t="s">
        <v>64</v>
      </c>
      <c r="B62" s="15"/>
      <c r="C62" s="16"/>
      <c r="E62" s="16">
        <v>2523966</v>
      </c>
      <c r="F62" s="17"/>
      <c r="G62" s="18">
        <f t="shared" si="6"/>
        <v>2523966</v>
      </c>
      <c r="I62" s="19"/>
      <c r="J62" s="19"/>
    </row>
    <row r="63" spans="1:10" ht="23.1" customHeight="1" x14ac:dyDescent="0.2">
      <c r="A63" s="20" t="s">
        <v>65</v>
      </c>
      <c r="B63" s="15"/>
      <c r="C63" s="16"/>
      <c r="E63" s="16">
        <v>30025260</v>
      </c>
      <c r="F63" s="17"/>
      <c r="G63" s="18">
        <f t="shared" si="6"/>
        <v>30025260</v>
      </c>
      <c r="I63" s="19"/>
      <c r="J63" s="19"/>
    </row>
    <row r="64" spans="1:10" ht="23.1" customHeight="1" x14ac:dyDescent="0.2">
      <c r="A64" s="21" t="s">
        <v>66</v>
      </c>
      <c r="B64" s="23">
        <f>SUM(B65:B69)</f>
        <v>0</v>
      </c>
      <c r="C64" s="9">
        <f>SUM(C65:C69)</f>
        <v>0</v>
      </c>
      <c r="D64" s="9">
        <f>SUM(D65:D69)</f>
        <v>0</v>
      </c>
      <c r="E64" s="10">
        <f>SUM(E65:E69)</f>
        <v>86325207</v>
      </c>
      <c r="F64" s="22">
        <f>SUM(F65:F69)</f>
        <v>1046749</v>
      </c>
      <c r="G64" s="12">
        <f t="shared" si="6"/>
        <v>87371956</v>
      </c>
      <c r="I64" s="13"/>
      <c r="J64" s="19"/>
    </row>
    <row r="65" spans="1:10" ht="23.1" customHeight="1" x14ac:dyDescent="0.2">
      <c r="A65" s="14" t="s">
        <v>67</v>
      </c>
      <c r="B65" s="15">
        <v>0</v>
      </c>
      <c r="C65" s="16">
        <v>0</v>
      </c>
      <c r="D65" s="16">
        <v>0</v>
      </c>
      <c r="E65" s="16">
        <v>5627737</v>
      </c>
      <c r="F65" s="17">
        <v>0</v>
      </c>
      <c r="G65" s="18">
        <f t="shared" si="6"/>
        <v>5627737</v>
      </c>
      <c r="I65" s="19"/>
      <c r="J65" s="19"/>
    </row>
    <row r="66" spans="1:10" ht="23.1" customHeight="1" x14ac:dyDescent="0.2">
      <c r="A66" s="14" t="s">
        <v>68</v>
      </c>
      <c r="B66" s="15">
        <v>0</v>
      </c>
      <c r="C66" s="16">
        <v>0</v>
      </c>
      <c r="D66" s="16">
        <v>0</v>
      </c>
      <c r="E66" s="16">
        <v>8057405</v>
      </c>
      <c r="F66" s="17">
        <v>0</v>
      </c>
      <c r="G66" s="18">
        <f t="shared" si="6"/>
        <v>8057405</v>
      </c>
      <c r="I66" s="19"/>
      <c r="J66" s="19"/>
    </row>
    <row r="67" spans="1:10" ht="23.1" customHeight="1" x14ac:dyDescent="0.2">
      <c r="A67" s="14" t="s">
        <v>69</v>
      </c>
      <c r="B67" s="15">
        <v>0</v>
      </c>
      <c r="C67" s="16">
        <v>0</v>
      </c>
      <c r="D67" s="16">
        <v>0</v>
      </c>
      <c r="E67" s="16">
        <v>3476287</v>
      </c>
      <c r="F67" s="17">
        <v>0</v>
      </c>
      <c r="G67" s="18">
        <f t="shared" si="6"/>
        <v>3476287</v>
      </c>
      <c r="I67" s="19"/>
      <c r="J67" s="19"/>
    </row>
    <row r="68" spans="1:10" ht="23.1" customHeight="1" x14ac:dyDescent="0.2">
      <c r="A68" s="20" t="s">
        <v>70</v>
      </c>
      <c r="B68" s="15"/>
      <c r="C68" s="16"/>
      <c r="D68" s="16"/>
      <c r="E68" s="16">
        <v>4509376</v>
      </c>
      <c r="F68" s="17"/>
      <c r="G68" s="18">
        <f t="shared" si="6"/>
        <v>4509376</v>
      </c>
      <c r="I68" s="19"/>
      <c r="J68" s="19"/>
    </row>
    <row r="69" spans="1:10" ht="23.1" customHeight="1" x14ac:dyDescent="0.2">
      <c r="A69" s="20" t="s">
        <v>71</v>
      </c>
      <c r="B69" s="15"/>
      <c r="C69" s="16"/>
      <c r="D69" s="16"/>
      <c r="E69" s="16">
        <v>64654402</v>
      </c>
      <c r="F69" s="17">
        <v>1046749</v>
      </c>
      <c r="G69" s="18">
        <f>SUM(B69:F69)</f>
        <v>65701151</v>
      </c>
      <c r="I69" s="19"/>
      <c r="J69" s="19"/>
    </row>
    <row r="70" spans="1:10" ht="23.1" customHeight="1" x14ac:dyDescent="0.2">
      <c r="A70" s="21" t="s">
        <v>72</v>
      </c>
      <c r="B70" s="23">
        <f>SUM(B71:B73)</f>
        <v>0</v>
      </c>
      <c r="C70" s="9">
        <f t="shared" ref="C70:E70" si="7">SUM(C71:C73)</f>
        <v>0</v>
      </c>
      <c r="D70" s="9">
        <f t="shared" si="7"/>
        <v>0</v>
      </c>
      <c r="E70" s="10">
        <f t="shared" si="7"/>
        <v>16025499</v>
      </c>
      <c r="F70" s="22">
        <v>0</v>
      </c>
      <c r="G70" s="12">
        <f t="shared" si="6"/>
        <v>16025499</v>
      </c>
      <c r="I70" s="13"/>
      <c r="J70" s="19"/>
    </row>
    <row r="71" spans="1:10" ht="23.1" customHeight="1" x14ac:dyDescent="0.2">
      <c r="A71" s="14" t="s">
        <v>73</v>
      </c>
      <c r="B71" s="15"/>
      <c r="C71" s="16"/>
      <c r="D71" s="16"/>
      <c r="E71" s="16">
        <v>6804165</v>
      </c>
      <c r="F71" s="17"/>
      <c r="G71" s="18">
        <f t="shared" si="6"/>
        <v>6804165</v>
      </c>
      <c r="I71" s="19"/>
      <c r="J71" s="19"/>
    </row>
    <row r="72" spans="1:10" ht="23.1" customHeight="1" x14ac:dyDescent="0.2">
      <c r="A72" s="14" t="s">
        <v>74</v>
      </c>
      <c r="B72" s="15"/>
      <c r="C72" s="16"/>
      <c r="D72" s="16"/>
      <c r="E72" s="16">
        <v>6793616</v>
      </c>
      <c r="F72" s="17"/>
      <c r="G72" s="18">
        <f t="shared" si="6"/>
        <v>6793616</v>
      </c>
      <c r="I72" s="19"/>
      <c r="J72" s="19"/>
    </row>
    <row r="73" spans="1:10" ht="23.1" customHeight="1" x14ac:dyDescent="0.2">
      <c r="A73" s="20" t="s">
        <v>75</v>
      </c>
      <c r="B73" s="15"/>
      <c r="C73" s="16"/>
      <c r="D73" s="16"/>
      <c r="E73" s="16">
        <v>2427718</v>
      </c>
      <c r="F73" s="17"/>
      <c r="G73" s="18">
        <f t="shared" si="6"/>
        <v>2427718</v>
      </c>
      <c r="I73" s="19"/>
      <c r="J73" s="19"/>
    </row>
    <row r="74" spans="1:10" ht="23.1" customHeight="1" x14ac:dyDescent="0.2">
      <c r="A74" s="39" t="s">
        <v>76</v>
      </c>
      <c r="B74" s="15">
        <f t="shared" ref="B74:F74" si="8">B75</f>
        <v>0</v>
      </c>
      <c r="C74" s="16">
        <f t="shared" si="8"/>
        <v>0</v>
      </c>
      <c r="D74" s="16">
        <f t="shared" si="8"/>
        <v>0</v>
      </c>
      <c r="E74" s="10">
        <f t="shared" si="8"/>
        <v>17279948</v>
      </c>
      <c r="F74" s="22">
        <f t="shared" si="8"/>
        <v>0</v>
      </c>
      <c r="G74" s="12">
        <f t="shared" si="6"/>
        <v>17279948</v>
      </c>
      <c r="I74" s="19"/>
      <c r="J74" s="19"/>
    </row>
    <row r="75" spans="1:10" ht="23.1" customHeight="1" x14ac:dyDescent="0.2">
      <c r="A75" s="40" t="s">
        <v>77</v>
      </c>
      <c r="B75" s="15"/>
      <c r="C75" s="16"/>
      <c r="D75" s="16"/>
      <c r="E75" s="16">
        <v>17279948</v>
      </c>
      <c r="F75" s="17"/>
      <c r="G75" s="18">
        <f t="shared" si="6"/>
        <v>17279948</v>
      </c>
      <c r="I75" s="19"/>
      <c r="J75" s="19"/>
    </row>
    <row r="76" spans="1:10" ht="23.1" customHeight="1" x14ac:dyDescent="0.2">
      <c r="A76" s="21" t="s">
        <v>78</v>
      </c>
      <c r="B76" s="15">
        <f>SUM(B77:B78)</f>
        <v>0</v>
      </c>
      <c r="C76" s="16">
        <f>SUM(C77:C78)</f>
        <v>0</v>
      </c>
      <c r="D76" s="16">
        <f>SUM(D77:D78)</f>
        <v>0</v>
      </c>
      <c r="E76" s="10">
        <f>SUM(E77:E79)</f>
        <v>45043564</v>
      </c>
      <c r="F76" s="17">
        <f>SUM(F77:F78)</f>
        <v>0</v>
      </c>
      <c r="G76" s="12">
        <f t="shared" si="6"/>
        <v>45043564</v>
      </c>
      <c r="I76" s="13"/>
      <c r="J76" s="19"/>
    </row>
    <row r="77" spans="1:10" ht="23.1" customHeight="1" x14ac:dyDescent="0.2">
      <c r="A77" s="14" t="s">
        <v>79</v>
      </c>
      <c r="B77" s="15"/>
      <c r="C77" s="16"/>
      <c r="D77" s="16"/>
      <c r="E77" s="16">
        <v>9601130</v>
      </c>
      <c r="F77" s="17"/>
      <c r="G77" s="18">
        <f t="shared" si="6"/>
        <v>9601130</v>
      </c>
      <c r="I77" s="19"/>
      <c r="J77" s="19"/>
    </row>
    <row r="78" spans="1:10" ht="23.1" customHeight="1" x14ac:dyDescent="0.2">
      <c r="A78" s="20" t="s">
        <v>80</v>
      </c>
      <c r="B78" s="15"/>
      <c r="C78" s="16"/>
      <c r="D78" s="16"/>
      <c r="E78" s="16">
        <v>33343050</v>
      </c>
      <c r="F78" s="17"/>
      <c r="G78" s="18">
        <f t="shared" si="6"/>
        <v>33343050</v>
      </c>
      <c r="I78" s="19"/>
      <c r="J78" s="19"/>
    </row>
    <row r="79" spans="1:10" ht="23.1" customHeight="1" x14ac:dyDescent="0.2">
      <c r="A79" s="20" t="s">
        <v>81</v>
      </c>
      <c r="B79" s="15"/>
      <c r="C79" s="16"/>
      <c r="D79" s="16"/>
      <c r="E79" s="16">
        <v>2099384</v>
      </c>
      <c r="F79" s="17"/>
      <c r="G79" s="18">
        <f t="shared" si="6"/>
        <v>2099384</v>
      </c>
      <c r="I79" s="19"/>
      <c r="J79" s="19"/>
    </row>
    <row r="80" spans="1:10" ht="26.1" customHeight="1" x14ac:dyDescent="0.2">
      <c r="A80" s="41" t="s">
        <v>82</v>
      </c>
      <c r="B80" s="42">
        <f t="shared" ref="B80:G80" si="9">B3+B12+B20+B14+B26+B32+B45+B49+B64+B70+B74+B76</f>
        <v>39938950</v>
      </c>
      <c r="C80" s="43">
        <f t="shared" si="9"/>
        <v>314901284</v>
      </c>
      <c r="D80" s="43">
        <f t="shared" si="9"/>
        <v>2813320406</v>
      </c>
      <c r="E80" s="43">
        <f t="shared" si="9"/>
        <v>450241471</v>
      </c>
      <c r="F80" s="44">
        <f t="shared" si="9"/>
        <v>1046749</v>
      </c>
      <c r="G80" s="45">
        <f t="shared" si="9"/>
        <v>3619448860</v>
      </c>
      <c r="I80" s="19"/>
      <c r="J80" s="19"/>
    </row>
    <row r="81" spans="1:10" ht="26.1" customHeight="1" thickBot="1" x14ac:dyDescent="0.25">
      <c r="A81" s="46" t="s">
        <v>83</v>
      </c>
      <c r="B81" s="47">
        <f t="shared" ref="B81:G81" si="10">(B80/$G$80)</f>
        <v>1.1034539109360423E-2</v>
      </c>
      <c r="C81" s="48">
        <f t="shared" si="10"/>
        <v>8.7002550990594743E-2</v>
      </c>
      <c r="D81" s="48">
        <f>(D80/$G$80)</f>
        <v>0.7772786727535087</v>
      </c>
      <c r="E81" s="48">
        <f t="shared" si="10"/>
        <v>0.12439503593373052</v>
      </c>
      <c r="F81" s="49">
        <f t="shared" si="10"/>
        <v>2.8920121280564246E-4</v>
      </c>
      <c r="G81" s="50">
        <f t="shared" si="10"/>
        <v>1</v>
      </c>
      <c r="I81" s="19"/>
      <c r="J81" s="19"/>
    </row>
    <row r="82" spans="1:10" ht="13.5" thickTop="1" x14ac:dyDescent="0.2">
      <c r="B82" s="51"/>
      <c r="C82" s="19"/>
      <c r="D82" s="19"/>
      <c r="E82" s="19"/>
      <c r="F82" s="19"/>
      <c r="G82" s="19"/>
    </row>
    <row r="83" spans="1:10" x14ac:dyDescent="0.2">
      <c r="B83" s="51"/>
      <c r="C83" s="19"/>
      <c r="D83" s="19"/>
      <c r="E83" s="19"/>
      <c r="F83" s="19"/>
      <c r="G83" s="13"/>
    </row>
    <row r="84" spans="1:10" x14ac:dyDescent="0.2">
      <c r="B84" s="51"/>
      <c r="C84" s="19"/>
      <c r="D84" s="19"/>
      <c r="E84" s="19"/>
      <c r="F84" s="19"/>
      <c r="G84" s="19"/>
    </row>
    <row r="85" spans="1:10" x14ac:dyDescent="0.2">
      <c r="G85" s="53"/>
    </row>
    <row r="121" spans="2:2" x14ac:dyDescent="0.2">
      <c r="B121" s="54"/>
    </row>
  </sheetData>
  <mergeCells count="1">
    <mergeCell ref="A1:G1"/>
  </mergeCells>
  <printOptions horizontalCentered="1"/>
  <pageMargins left="0.19685039370078741" right="0.19685039370078741" top="0.74803149606299213" bottom="0.23622047244094491" header="0.47244094488188981" footer="0.23622047244094491"/>
  <pageSetup scale="58" firstPageNumber="179" fitToHeight="2" orientation="landscape" useFirstPageNumber="1" r:id="rId1"/>
  <headerFooter alignWithMargins="0">
    <oddHeader>&amp;C&amp;"Museo Sans 900,Negrita"&amp;16SUMARIO No. 3 COMPOSICIÓN DEL GASTO POR INSTITUCIÓN Y ÁREA DE GESTIÓN&amp;"Museo Sans 700,Negrita"
&amp;"Museo Sans 100,Negrita"&amp;10(En US dólares)</oddHead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Sumario3</vt:lpstr>
      <vt:lpstr>Sumario3!Área_de_impresión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cp:lastPrinted>2026-01-06T14:32:21Z</cp:lastPrinted>
  <dcterms:created xsi:type="dcterms:W3CDTF">2026-01-06T14:31:44Z</dcterms:created>
  <dcterms:modified xsi:type="dcterms:W3CDTF">2026-01-06T14:51:11Z</dcterms:modified>
</cp:coreProperties>
</file>