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D8A9AB44-F737-496B-A423-CC5BDA8F70FC}" xr6:coauthVersionLast="36" xr6:coauthVersionMax="36" xr10:uidLastSave="{00000000-0000-0000-0000-000000000000}"/>
  <bookViews>
    <workbookView xWindow="0" yWindow="0" windowWidth="28800" windowHeight="12105" xr2:uid="{209BF1A1-5BFE-4AEC-96D5-52A29C102A86}"/>
  </bookViews>
  <sheets>
    <sheet name="Sumario 7" sheetId="1" r:id="rId1"/>
  </sheets>
  <definedNames>
    <definedName name="_xlnm.Print_Area" localSheetId="0">'Sumario 7'!$A$1:$D$45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D41" i="1"/>
  <c r="B39" i="1"/>
  <c r="D38" i="1"/>
  <c r="D37" i="1"/>
  <c r="D36" i="1"/>
  <c r="D35" i="1"/>
  <c r="D32" i="1"/>
  <c r="D31" i="1" s="1"/>
  <c r="C28" i="1"/>
  <c r="D30" i="1"/>
  <c r="D29" i="1"/>
  <c r="D27" i="1"/>
  <c r="D26" i="1"/>
  <c r="D25" i="1"/>
  <c r="D24" i="1"/>
  <c r="C22" i="1"/>
  <c r="B22" i="1"/>
  <c r="B17" i="1"/>
  <c r="D19" i="1"/>
  <c r="D18" i="1"/>
  <c r="D16" i="1"/>
  <c r="D15" i="1"/>
  <c r="D14" i="1"/>
  <c r="D13" i="1"/>
  <c r="D12" i="1"/>
  <c r="D11" i="1"/>
  <c r="D10" i="1"/>
  <c r="B6" i="1"/>
  <c r="D7" i="1"/>
  <c r="C6" i="1"/>
  <c r="C5" i="1"/>
  <c r="B5" i="1" l="1"/>
  <c r="D28" i="1"/>
  <c r="B21" i="1"/>
  <c r="D9" i="1"/>
  <c r="C21" i="1"/>
  <c r="C44" i="1" s="1"/>
  <c r="B28" i="1"/>
  <c r="D40" i="1"/>
  <c r="B9" i="1"/>
  <c r="D23" i="1"/>
  <c r="D8" i="1"/>
  <c r="B34" i="1"/>
  <c r="B33" i="1" s="1"/>
  <c r="D34" i="1"/>
  <c r="B31" i="1"/>
  <c r="D20" i="1"/>
  <c r="C46" i="1" l="1"/>
  <c r="D33" i="1"/>
  <c r="D22" i="1"/>
  <c r="D17" i="1"/>
  <c r="B44" i="1"/>
  <c r="D39" i="1"/>
  <c r="D6" i="1"/>
  <c r="B46" i="1" l="1"/>
  <c r="D5" i="1"/>
  <c r="D21" i="1"/>
  <c r="D44" i="1" l="1"/>
  <c r="D45" i="1" l="1"/>
  <c r="D46" i="1"/>
  <c r="C45" i="1"/>
  <c r="B45" i="1"/>
</calcChain>
</file>

<file path=xl/sharedStrings.xml><?xml version="1.0" encoding="utf-8"?>
<sst xmlns="http://schemas.openxmlformats.org/spreadsheetml/2006/main" count="49" uniqueCount="46">
  <si>
    <t xml:space="preserve"> SUMARIO No.  7   COMPOSICION  ECONOMICA DEL GASTO POR FUENTES DE FINANCIAMIENTO</t>
  </si>
  <si>
    <t>( En US dólares)</t>
  </si>
  <si>
    <t>FINANCIAMIENTO</t>
  </si>
  <si>
    <t>FINANCIAMIENTO   INTERNO</t>
  </si>
  <si>
    <t>FINANCIAMIENTO EXTERNO</t>
  </si>
  <si>
    <t>TOTAL</t>
  </si>
  <si>
    <t>CLASIFICACION ECONOMICA</t>
  </si>
  <si>
    <t>GASTOS CORRIENTES</t>
  </si>
  <si>
    <t>Gastos de Consumo o Gestión Operativa</t>
  </si>
  <si>
    <t>Remuneraciones</t>
  </si>
  <si>
    <t>Bienes y Servicios</t>
  </si>
  <si>
    <t>Gastos Financieros y Otros</t>
  </si>
  <si>
    <t>Intereses y Comisiones de Titulos y Valores en el Mercado Nacional</t>
  </si>
  <si>
    <t>Intereses y Comisiones de Titulos y Valores en el Mercado Externo</t>
  </si>
  <si>
    <t>Intereses y Comisiones de Empréstitos Internos</t>
  </si>
  <si>
    <t>Intereses y Comisiones de Empréstitos Externos</t>
  </si>
  <si>
    <t>Impuestos, Tasas y Derechos</t>
  </si>
  <si>
    <t>Seguros, Comisiones y Gastos Bancarios</t>
  </si>
  <si>
    <t>Otros Gastos No Clasificados</t>
  </si>
  <si>
    <t>Transferencias  Corrientes</t>
  </si>
  <si>
    <t>Al Sector Público</t>
  </si>
  <si>
    <t>Al Sector Privado</t>
  </si>
  <si>
    <t>Al Sector Externo</t>
  </si>
  <si>
    <t>GASTO DE CAPITAL</t>
  </si>
  <si>
    <t>Inversiones en Activos Fijos</t>
  </si>
  <si>
    <t>Bienes Muebles</t>
  </si>
  <si>
    <t>Bienes Inmuebles</t>
  </si>
  <si>
    <t>Intangibles</t>
  </si>
  <si>
    <t>Infraestructura</t>
  </si>
  <si>
    <t>Inversión en Capital Humano</t>
  </si>
  <si>
    <t>Transferencia de Capital</t>
  </si>
  <si>
    <t>Inversiones Financieras</t>
  </si>
  <si>
    <t>Inversiones en Títulos y Valores</t>
  </si>
  <si>
    <t>APLICACIONES FINANCIERAS</t>
  </si>
  <si>
    <t>Amortización Endeudamiento Público</t>
  </si>
  <si>
    <t>Rescate de Colocaciones de Titulos y Valores en el Mercado Nacional</t>
  </si>
  <si>
    <t>Rescate de Colocaciones de Titulos y Valores en el Mercado Externo</t>
  </si>
  <si>
    <t>Amortización de Empréstitos Internos</t>
  </si>
  <si>
    <t>Amortización de Empréstitos Externos</t>
  </si>
  <si>
    <t>GASTOS DE CONTRIBUCIONES ESPECIALES</t>
  </si>
  <si>
    <t>Fondo de Conservación Vial</t>
  </si>
  <si>
    <t>Fondo Solidario para la Salud</t>
  </si>
  <si>
    <t>Corporación Salvadoreña de Turismo</t>
  </si>
  <si>
    <t>Transporte</t>
  </si>
  <si>
    <t>Participación en total (en porcentajes)</t>
  </si>
  <si>
    <t>Participación respecto al PIB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</si>
</sst>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#,##0.00\ &quot;¢&quot;;[Red]\-#,##0.00\ &quot;¢&quot;"/>
  </numFmts>
  <fonts count="8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  <font>
      <b/>
      <u val="singleAccounting"/>
      <sz val="10"/>
      <name val="Museo Sans 100"/>
      <family val="3"/>
    </font>
    <font>
      <b/>
      <u/>
      <sz val="10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right" vertical="center" wrapText="1" indent="3"/>
    </xf>
    <xf numFmtId="0" fontId="4" fillId="2" borderId="5" xfId="0" applyFont="1" applyFill="1" applyBorder="1" applyAlignment="1" applyProtection="1">
      <alignment horizontal="left" vertical="center" indent="2"/>
    </xf>
    <xf numFmtId="0" fontId="4" fillId="2" borderId="9" xfId="0" applyFont="1" applyFill="1" applyBorder="1" applyAlignment="1" applyProtection="1">
      <alignment horizontal="left" vertical="center"/>
    </xf>
    <xf numFmtId="38" fontId="4" fillId="2" borderId="10" xfId="1" applyNumberFormat="1" applyFont="1" applyFill="1" applyBorder="1" applyAlignment="1" applyProtection="1">
      <alignment vertical="center"/>
    </xf>
    <xf numFmtId="38" fontId="4" fillId="2" borderId="9" xfId="1" applyNumberFormat="1" applyFont="1" applyFill="1" applyBorder="1" applyAlignment="1" applyProtection="1">
      <alignment vertical="center"/>
    </xf>
    <xf numFmtId="38" fontId="4" fillId="2" borderId="11" xfId="1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38" fontId="6" fillId="2" borderId="12" xfId="1" applyNumberFormat="1" applyFont="1" applyFill="1" applyBorder="1" applyAlignment="1" applyProtection="1">
      <alignment vertical="center"/>
    </xf>
    <xf numFmtId="38" fontId="7" fillId="2" borderId="0" xfId="1" applyNumberFormat="1" applyFont="1" applyFill="1" applyBorder="1" applyAlignment="1" applyProtection="1">
      <alignment vertical="center"/>
    </xf>
    <xf numFmtId="38" fontId="6" fillId="2" borderId="13" xfId="1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 indent="2"/>
    </xf>
    <xf numFmtId="38" fontId="2" fillId="2" borderId="12" xfId="1" applyNumberFormat="1" applyFont="1" applyFill="1" applyBorder="1" applyAlignment="1" applyProtection="1">
      <alignment vertical="center"/>
    </xf>
    <xf numFmtId="38" fontId="2" fillId="2" borderId="0" xfId="0" applyNumberFormat="1" applyFont="1" applyFill="1" applyBorder="1" applyAlignment="1" applyProtection="1">
      <alignment horizontal="right" vertical="center"/>
    </xf>
    <xf numFmtId="38" fontId="2" fillId="2" borderId="13" xfId="1" applyNumberFormat="1" applyFont="1" applyFill="1" applyBorder="1" applyAlignment="1" applyProtection="1">
      <alignment vertical="center"/>
    </xf>
    <xf numFmtId="38" fontId="6" fillId="2" borderId="14" xfId="1" applyNumberFormat="1" applyFont="1" applyFill="1" applyBorder="1" applyAlignment="1" applyProtection="1">
      <alignment vertical="center"/>
    </xf>
    <xf numFmtId="0" fontId="4" fillId="2" borderId="0" xfId="0" quotePrefix="1" applyFont="1" applyFill="1" applyBorder="1" applyAlignment="1" applyProtection="1">
      <alignment horizontal="left" vertical="center"/>
    </xf>
    <xf numFmtId="3" fontId="4" fillId="2" borderId="10" xfId="1" applyNumberFormat="1" applyFont="1" applyFill="1" applyBorder="1" applyAlignment="1" applyProtection="1">
      <alignment vertical="center"/>
    </xf>
    <xf numFmtId="37" fontId="4" fillId="2" borderId="11" xfId="1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3" fontId="6" fillId="2" borderId="12" xfId="1" applyNumberFormat="1" applyFont="1" applyFill="1" applyBorder="1" applyAlignment="1" applyProtection="1">
      <alignment vertical="center"/>
    </xf>
    <xf numFmtId="38" fontId="6" fillId="2" borderId="0" xfId="1" applyNumberFormat="1" applyFont="1" applyFill="1" applyBorder="1" applyAlignment="1" applyProtection="1">
      <alignment vertical="center"/>
    </xf>
    <xf numFmtId="37" fontId="6" fillId="2" borderId="13" xfId="1" applyNumberFormat="1" applyFont="1" applyFill="1" applyBorder="1" applyAlignment="1" applyProtection="1">
      <alignment vertical="center"/>
    </xf>
    <xf numFmtId="3" fontId="2" fillId="2" borderId="12" xfId="2" applyNumberFormat="1" applyFont="1" applyFill="1" applyBorder="1" applyAlignment="1" applyProtection="1">
      <alignment vertical="center"/>
    </xf>
    <xf numFmtId="37" fontId="2" fillId="2" borderId="13" xfId="1" applyNumberFormat="1" applyFont="1" applyFill="1" applyBorder="1" applyAlignment="1" applyProtection="1">
      <alignment vertical="center"/>
    </xf>
    <xf numFmtId="38" fontId="6" fillId="2" borderId="0" xfId="0" applyNumberFormat="1" applyFont="1" applyFill="1" applyBorder="1" applyAlignment="1" applyProtection="1">
      <alignment horizontal="right" vertical="center"/>
    </xf>
    <xf numFmtId="38" fontId="7" fillId="2" borderId="12" xfId="1" applyNumberFormat="1" applyFont="1" applyFill="1" applyBorder="1" applyAlignment="1" applyProtection="1">
      <alignment vertical="center"/>
    </xf>
    <xf numFmtId="38" fontId="7" fillId="2" borderId="13" xfId="1" applyNumberFormat="1" applyFont="1" applyFill="1" applyBorder="1" applyAlignment="1" applyProtection="1">
      <alignment vertical="center"/>
    </xf>
    <xf numFmtId="38" fontId="4" fillId="2" borderId="0" xfId="1" applyNumberFormat="1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left" vertical="center"/>
    </xf>
    <xf numFmtId="38" fontId="4" fillId="2" borderId="15" xfId="0" applyNumberFormat="1" applyFont="1" applyFill="1" applyBorder="1" applyAlignment="1" applyProtection="1">
      <alignment horizontal="right" vertical="center"/>
    </xf>
    <xf numFmtId="49" fontId="2" fillId="0" borderId="14" xfId="0" applyNumberFormat="1" applyFont="1" applyFill="1" applyBorder="1" applyAlignment="1" applyProtection="1">
      <alignment horizontal="left" vertical="center" indent="2"/>
    </xf>
    <xf numFmtId="38" fontId="2" fillId="2" borderId="14" xfId="0" applyNumberFormat="1" applyFont="1" applyFill="1" applyBorder="1" applyAlignment="1" applyProtection="1">
      <alignment horizontal="right" vertical="center"/>
    </xf>
    <xf numFmtId="38" fontId="2" fillId="2" borderId="4" xfId="1" applyNumberFormat="1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horizontal="left" vertical="center" indent="2"/>
    </xf>
    <xf numFmtId="49" fontId="2" fillId="0" borderId="7" xfId="0" applyNumberFormat="1" applyFont="1" applyFill="1" applyBorder="1" applyAlignment="1" applyProtection="1">
      <alignment horizontal="left" vertical="center" indent="2"/>
    </xf>
    <xf numFmtId="38" fontId="2" fillId="2" borderId="6" xfId="1" applyNumberFormat="1" applyFont="1" applyFill="1" applyBorder="1" applyAlignment="1" applyProtection="1">
      <alignment vertical="center"/>
    </xf>
    <xf numFmtId="38" fontId="2" fillId="2" borderId="7" xfId="0" applyNumberFormat="1" applyFont="1" applyFill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horizontal="center" vertical="center"/>
    </xf>
    <xf numFmtId="38" fontId="4" fillId="2" borderId="6" xfId="1" applyNumberFormat="1" applyFont="1" applyFill="1" applyBorder="1" applyAlignment="1" applyProtection="1">
      <alignment vertical="center"/>
    </xf>
    <xf numFmtId="38" fontId="4" fillId="2" borderId="7" xfId="1" applyNumberFormat="1" applyFont="1" applyFill="1" applyBorder="1" applyAlignment="1" applyProtection="1">
      <alignment vertical="center"/>
    </xf>
    <xf numFmtId="164" fontId="4" fillId="2" borderId="6" xfId="3" applyNumberFormat="1" applyFont="1" applyFill="1" applyBorder="1" applyAlignment="1" applyProtection="1">
      <alignment horizontal="center" vertical="center"/>
    </xf>
    <xf numFmtId="164" fontId="4" fillId="2" borderId="7" xfId="3" applyNumberFormat="1" applyFont="1" applyFill="1" applyBorder="1" applyAlignment="1" applyProtection="1">
      <alignment horizontal="center" vertical="center"/>
    </xf>
    <xf numFmtId="164" fontId="4" fillId="2" borderId="11" xfId="3" applyNumberFormat="1" applyFont="1" applyFill="1" applyBorder="1" applyAlignment="1" applyProtection="1">
      <alignment horizontal="center" vertical="center"/>
    </xf>
    <xf numFmtId="38" fontId="2" fillId="0" borderId="0" xfId="0" applyNumberFormat="1" applyFont="1" applyFill="1" applyBorder="1" applyAlignment="1">
      <alignment vertical="center"/>
    </xf>
    <xf numFmtId="165" fontId="4" fillId="0" borderId="9" xfId="0" applyNumberFormat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37" fontId="4" fillId="2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19050</xdr:rowOff>
    </xdr:from>
    <xdr:to>
      <xdr:col>0</xdr:col>
      <xdr:colOff>3467100</xdr:colOff>
      <xdr:row>4</xdr:row>
      <xdr:rowOff>19050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1B0DB5E-F9F5-4DE6-9265-961B838296A9}"/>
            </a:ext>
          </a:extLst>
        </xdr:cNvPr>
        <xdr:cNvSpPr>
          <a:spLocks noChangeShapeType="1"/>
        </xdr:cNvSpPr>
      </xdr:nvSpPr>
      <xdr:spPr bwMode="auto">
        <a:xfrm>
          <a:off x="142875" y="561975"/>
          <a:ext cx="3324225" cy="676275"/>
        </a:xfrm>
        <a:prstGeom prst="line">
          <a:avLst/>
        </a:prstGeom>
        <a:noFill/>
        <a:ln w="9525">
          <a:solidFill>
            <a:srgbClr val="333333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2006-7B55-4BFE-8CE3-851FE510F902}">
  <sheetPr>
    <tabColor rgb="FFFFC000"/>
  </sheetPr>
  <dimension ref="A1:G53"/>
  <sheetViews>
    <sheetView showGridLines="0" showZeros="0" tabSelected="1" zoomScale="110" zoomScaleNormal="110" zoomScaleSheetLayoutView="75" workbookViewId="0">
      <pane xSplit="1" ySplit="4" topLeftCell="B5" activePane="bottomRight" state="frozen"/>
      <selection pane="topRight"/>
      <selection pane="bottomLeft"/>
      <selection pane="bottomRight" activeCell="F1" sqref="F1:G1048576"/>
    </sheetView>
  </sheetViews>
  <sheetFormatPr baseColWidth="10" defaultRowHeight="12.75" x14ac:dyDescent="0.2"/>
  <cols>
    <col min="1" max="1" width="63.7109375" style="1" customWidth="1"/>
    <col min="2" max="3" width="17.7109375" style="1" customWidth="1"/>
    <col min="4" max="4" width="18.5703125" style="1" customWidth="1"/>
    <col min="5" max="5" width="7.7109375" style="1" customWidth="1"/>
    <col min="6" max="6" width="16.42578125" style="52" customWidth="1"/>
    <col min="7" max="7" width="14.7109375" style="52" customWidth="1"/>
    <col min="8" max="8" width="17.28515625" style="1" customWidth="1"/>
    <col min="9" max="9" width="14" style="1" customWidth="1"/>
    <col min="10" max="16384" width="11.42578125" style="1"/>
  </cols>
  <sheetData>
    <row r="1" spans="1:7" ht="27.75" customHeight="1" x14ac:dyDescent="0.2">
      <c r="A1" s="54" t="s">
        <v>0</v>
      </c>
      <c r="B1" s="54"/>
      <c r="C1" s="54"/>
      <c r="D1" s="54"/>
    </row>
    <row r="2" spans="1:7" ht="15" customHeight="1" thickBot="1" x14ac:dyDescent="0.25">
      <c r="A2" s="55" t="s">
        <v>1</v>
      </c>
      <c r="B2" s="55"/>
      <c r="C2" s="55"/>
      <c r="D2" s="55"/>
    </row>
    <row r="3" spans="1:7" ht="19.5" customHeight="1" thickTop="1" x14ac:dyDescent="0.2">
      <c r="A3" s="2" t="s">
        <v>2</v>
      </c>
      <c r="B3" s="56" t="s">
        <v>3</v>
      </c>
      <c r="C3" s="58" t="s">
        <v>4</v>
      </c>
      <c r="D3" s="60" t="s">
        <v>5</v>
      </c>
    </row>
    <row r="4" spans="1:7" ht="33.75" customHeight="1" thickBot="1" x14ac:dyDescent="0.25">
      <c r="A4" s="3" t="s">
        <v>6</v>
      </c>
      <c r="B4" s="57"/>
      <c r="C4" s="59"/>
      <c r="D4" s="61"/>
    </row>
    <row r="5" spans="1:7" ht="19.5" customHeight="1" thickTop="1" thickBot="1" x14ac:dyDescent="0.25">
      <c r="A5" s="4" t="s">
        <v>7</v>
      </c>
      <c r="B5" s="5">
        <f>+B6+B9+B17</f>
        <v>7143943434</v>
      </c>
      <c r="C5" s="6">
        <f>+C6+C9+C17</f>
        <v>0</v>
      </c>
      <c r="D5" s="7">
        <f>+D6+D9+D17</f>
        <v>7143943434</v>
      </c>
      <c r="F5" s="51"/>
      <c r="G5" s="45"/>
    </row>
    <row r="6" spans="1:7" ht="19.5" customHeight="1" thickTop="1" x14ac:dyDescent="0.2">
      <c r="A6" s="8" t="s">
        <v>8</v>
      </c>
      <c r="B6" s="9">
        <f>SUM(B7:B8)</f>
        <v>3215563503</v>
      </c>
      <c r="C6" s="10">
        <f>SUM(C7:C8)</f>
        <v>0</v>
      </c>
      <c r="D6" s="11">
        <f>SUM(D7:D8)</f>
        <v>3215563503</v>
      </c>
      <c r="F6" s="51"/>
      <c r="G6" s="45"/>
    </row>
    <row r="7" spans="1:7" ht="19.5" customHeight="1" x14ac:dyDescent="0.2">
      <c r="A7" s="12" t="s">
        <v>9</v>
      </c>
      <c r="B7" s="13">
        <v>2424938007</v>
      </c>
      <c r="C7" s="14"/>
      <c r="D7" s="15">
        <f>+B7+C7</f>
        <v>2424938007</v>
      </c>
      <c r="F7" s="51"/>
      <c r="G7" s="45"/>
    </row>
    <row r="8" spans="1:7" ht="19.5" customHeight="1" x14ac:dyDescent="0.2">
      <c r="A8" s="12" t="s">
        <v>10</v>
      </c>
      <c r="B8" s="13">
        <v>790625496</v>
      </c>
      <c r="C8" s="14"/>
      <c r="D8" s="15">
        <f>+B8+C8</f>
        <v>790625496</v>
      </c>
      <c r="F8" s="51"/>
      <c r="G8" s="45"/>
    </row>
    <row r="9" spans="1:7" ht="19.5" customHeight="1" x14ac:dyDescent="0.2">
      <c r="A9" s="8" t="s">
        <v>11</v>
      </c>
      <c r="B9" s="9">
        <f>SUM(B10:B16)</f>
        <v>1587628327</v>
      </c>
      <c r="C9" s="16"/>
      <c r="D9" s="11">
        <f>SUM(D10:D16)</f>
        <v>1587628327</v>
      </c>
      <c r="F9" s="51"/>
      <c r="G9" s="45"/>
    </row>
    <row r="10" spans="1:7" ht="19.5" customHeight="1" x14ac:dyDescent="0.2">
      <c r="A10" s="12" t="s">
        <v>12</v>
      </c>
      <c r="B10" s="13">
        <v>419659509</v>
      </c>
      <c r="C10" s="14"/>
      <c r="D10" s="15">
        <f t="shared" ref="D10:D16" si="0">+B10+C10</f>
        <v>419659509</v>
      </c>
      <c r="F10" s="51"/>
      <c r="G10" s="45"/>
    </row>
    <row r="11" spans="1:7" ht="19.5" customHeight="1" x14ac:dyDescent="0.2">
      <c r="A11" s="12" t="s">
        <v>13</v>
      </c>
      <c r="B11" s="13">
        <v>602752115</v>
      </c>
      <c r="C11" s="14"/>
      <c r="D11" s="15">
        <f t="shared" si="0"/>
        <v>602752115</v>
      </c>
      <c r="F11" s="51"/>
      <c r="G11" s="45"/>
    </row>
    <row r="12" spans="1:7" ht="19.5" customHeight="1" x14ac:dyDescent="0.2">
      <c r="A12" s="12" t="s">
        <v>14</v>
      </c>
      <c r="B12" s="13">
        <v>2716555</v>
      </c>
      <c r="C12" s="14"/>
      <c r="D12" s="15">
        <f t="shared" si="0"/>
        <v>2716555</v>
      </c>
      <c r="F12" s="51"/>
      <c r="G12" s="45"/>
    </row>
    <row r="13" spans="1:7" ht="19.5" customHeight="1" x14ac:dyDescent="0.2">
      <c r="A13" s="12" t="s">
        <v>15</v>
      </c>
      <c r="B13" s="13">
        <v>479097880</v>
      </c>
      <c r="C13" s="14"/>
      <c r="D13" s="15">
        <f t="shared" si="0"/>
        <v>479097880</v>
      </c>
      <c r="F13" s="51"/>
      <c r="G13" s="45"/>
    </row>
    <row r="14" spans="1:7" ht="19.5" customHeight="1" x14ac:dyDescent="0.2">
      <c r="A14" s="12" t="s">
        <v>16</v>
      </c>
      <c r="B14" s="13">
        <v>24056408</v>
      </c>
      <c r="C14" s="14"/>
      <c r="D14" s="15">
        <f t="shared" si="0"/>
        <v>24056408</v>
      </c>
      <c r="F14" s="51"/>
      <c r="G14" s="45"/>
    </row>
    <row r="15" spans="1:7" ht="19.5" customHeight="1" x14ac:dyDescent="0.2">
      <c r="A15" s="12" t="s">
        <v>17</v>
      </c>
      <c r="B15" s="13">
        <v>58489635</v>
      </c>
      <c r="C15" s="14"/>
      <c r="D15" s="15">
        <f t="shared" si="0"/>
        <v>58489635</v>
      </c>
      <c r="F15" s="51"/>
      <c r="G15" s="45"/>
    </row>
    <row r="16" spans="1:7" ht="19.5" customHeight="1" x14ac:dyDescent="0.2">
      <c r="A16" s="12" t="s">
        <v>18</v>
      </c>
      <c r="B16" s="13">
        <v>856225</v>
      </c>
      <c r="C16" s="14"/>
      <c r="D16" s="15">
        <f t="shared" si="0"/>
        <v>856225</v>
      </c>
      <c r="F16" s="51"/>
      <c r="G16" s="45"/>
    </row>
    <row r="17" spans="1:7" ht="19.5" customHeight="1" x14ac:dyDescent="0.2">
      <c r="A17" s="17" t="s">
        <v>19</v>
      </c>
      <c r="B17" s="9">
        <f>SUM(B18:B20)</f>
        <v>2340751604</v>
      </c>
      <c r="C17" s="10"/>
      <c r="D17" s="11">
        <f>SUM(D18:D20)</f>
        <v>2340751604</v>
      </c>
      <c r="F17" s="51"/>
      <c r="G17" s="45"/>
    </row>
    <row r="18" spans="1:7" ht="19.5" customHeight="1" x14ac:dyDescent="0.2">
      <c r="A18" s="12" t="s">
        <v>20</v>
      </c>
      <c r="B18" s="13">
        <v>2118881692</v>
      </c>
      <c r="C18" s="14"/>
      <c r="D18" s="15">
        <f>+B18+C18</f>
        <v>2118881692</v>
      </c>
      <c r="F18" s="51"/>
      <c r="G18" s="45"/>
    </row>
    <row r="19" spans="1:7" ht="19.5" customHeight="1" x14ac:dyDescent="0.2">
      <c r="A19" s="12" t="s">
        <v>21</v>
      </c>
      <c r="B19" s="13">
        <v>213720514</v>
      </c>
      <c r="C19" s="14"/>
      <c r="D19" s="15">
        <f>+B19+C19</f>
        <v>213720514</v>
      </c>
      <c r="F19" s="51"/>
      <c r="G19" s="45"/>
    </row>
    <row r="20" spans="1:7" ht="19.5" customHeight="1" thickBot="1" x14ac:dyDescent="0.25">
      <c r="A20" s="12" t="s">
        <v>22</v>
      </c>
      <c r="B20" s="13">
        <v>8149398</v>
      </c>
      <c r="C20" s="14"/>
      <c r="D20" s="15">
        <f>+B20+C20</f>
        <v>8149398</v>
      </c>
      <c r="F20" s="51"/>
      <c r="G20" s="45"/>
    </row>
    <row r="21" spans="1:7" ht="19.5" customHeight="1" thickTop="1" thickBot="1" x14ac:dyDescent="0.25">
      <c r="A21" s="4" t="s">
        <v>23</v>
      </c>
      <c r="B21" s="18">
        <f>+B22+B27+B28+B31</f>
        <v>817896302</v>
      </c>
      <c r="C21" s="6">
        <f>+C22+C27+C28</f>
        <v>1402654595</v>
      </c>
      <c r="D21" s="19">
        <f>+D22+D27+D28+D31</f>
        <v>2220550897</v>
      </c>
      <c r="F21" s="51"/>
      <c r="G21" s="45"/>
    </row>
    <row r="22" spans="1:7" ht="19.5" customHeight="1" thickTop="1" x14ac:dyDescent="0.2">
      <c r="A22" s="20" t="s">
        <v>24</v>
      </c>
      <c r="B22" s="21">
        <f>SUM(B23:B26)</f>
        <v>319688509</v>
      </c>
      <c r="C22" s="22">
        <f>SUM(C23:C26)</f>
        <v>1049092807</v>
      </c>
      <c r="D22" s="23">
        <f>SUM(D23:D26)</f>
        <v>1368781316</v>
      </c>
      <c r="F22" s="51"/>
      <c r="G22" s="45"/>
    </row>
    <row r="23" spans="1:7" ht="19.5" customHeight="1" x14ac:dyDescent="0.2">
      <c r="A23" s="12" t="s">
        <v>25</v>
      </c>
      <c r="B23" s="13">
        <v>207343791</v>
      </c>
      <c r="C23" s="14">
        <v>88291628</v>
      </c>
      <c r="D23" s="15">
        <f t="shared" ref="D23:D27" si="1">+B23+C23</f>
        <v>295635419</v>
      </c>
      <c r="F23" s="51"/>
      <c r="G23" s="45"/>
    </row>
    <row r="24" spans="1:7" ht="19.5" customHeight="1" x14ac:dyDescent="0.2">
      <c r="A24" s="12" t="s">
        <v>26</v>
      </c>
      <c r="B24" s="13">
        <v>9898000</v>
      </c>
      <c r="C24" s="14">
        <v>6229940</v>
      </c>
      <c r="D24" s="15">
        <f t="shared" si="1"/>
        <v>16127940</v>
      </c>
      <c r="F24" s="51"/>
      <c r="G24" s="45"/>
    </row>
    <row r="25" spans="1:7" ht="19.5" customHeight="1" x14ac:dyDescent="0.2">
      <c r="A25" s="12" t="s">
        <v>27</v>
      </c>
      <c r="B25" s="13">
        <v>25710340</v>
      </c>
      <c r="C25" s="14">
        <v>21520437</v>
      </c>
      <c r="D25" s="15">
        <f t="shared" si="1"/>
        <v>47230777</v>
      </c>
      <c r="F25" s="51"/>
      <c r="G25" s="45"/>
    </row>
    <row r="26" spans="1:7" ht="19.5" customHeight="1" x14ac:dyDescent="0.2">
      <c r="A26" s="12" t="s">
        <v>28</v>
      </c>
      <c r="B26" s="24">
        <v>76736378</v>
      </c>
      <c r="C26" s="14">
        <v>933050802</v>
      </c>
      <c r="D26" s="25">
        <f t="shared" si="1"/>
        <v>1009787180</v>
      </c>
      <c r="F26" s="51"/>
      <c r="G26" s="45"/>
    </row>
    <row r="27" spans="1:7" ht="19.5" customHeight="1" x14ac:dyDescent="0.2">
      <c r="A27" s="20" t="s">
        <v>29</v>
      </c>
      <c r="B27" s="9">
        <v>3295943</v>
      </c>
      <c r="C27" s="26">
        <v>90190243</v>
      </c>
      <c r="D27" s="11">
        <f t="shared" si="1"/>
        <v>93486186</v>
      </c>
      <c r="F27" s="51"/>
      <c r="G27" s="45"/>
    </row>
    <row r="28" spans="1:7" ht="19.5" customHeight="1" x14ac:dyDescent="0.2">
      <c r="A28" s="20" t="s">
        <v>30</v>
      </c>
      <c r="B28" s="9">
        <f>SUM(B29:B30)</f>
        <v>420462250</v>
      </c>
      <c r="C28" s="22">
        <f>SUM(C29:C30)</f>
        <v>263371545</v>
      </c>
      <c r="D28" s="11">
        <f>SUM(D29:D30)</f>
        <v>683833795</v>
      </c>
      <c r="F28" s="51"/>
      <c r="G28" s="45"/>
    </row>
    <row r="29" spans="1:7" ht="19.5" customHeight="1" x14ac:dyDescent="0.2">
      <c r="A29" s="12" t="s">
        <v>20</v>
      </c>
      <c r="B29" s="13">
        <v>373193954</v>
      </c>
      <c r="C29" s="14">
        <v>250846930</v>
      </c>
      <c r="D29" s="15">
        <f>+B29+C29</f>
        <v>624040884</v>
      </c>
      <c r="F29" s="51"/>
      <c r="G29" s="45"/>
    </row>
    <row r="30" spans="1:7" ht="19.5" customHeight="1" x14ac:dyDescent="0.2">
      <c r="A30" s="12" t="s">
        <v>21</v>
      </c>
      <c r="B30" s="13">
        <v>47268296</v>
      </c>
      <c r="C30" s="14">
        <v>12524615</v>
      </c>
      <c r="D30" s="15">
        <f>+B30+C30</f>
        <v>59792911</v>
      </c>
      <c r="F30" s="51"/>
      <c r="G30" s="45"/>
    </row>
    <row r="31" spans="1:7" ht="19.5" customHeight="1" x14ac:dyDescent="0.2">
      <c r="A31" s="20" t="s">
        <v>31</v>
      </c>
      <c r="B31" s="27">
        <f>B32</f>
        <v>74449600</v>
      </c>
      <c r="C31" s="14"/>
      <c r="D31" s="28">
        <f>D32</f>
        <v>74449600</v>
      </c>
      <c r="F31" s="51"/>
      <c r="G31" s="45"/>
    </row>
    <row r="32" spans="1:7" ht="19.5" customHeight="1" thickBot="1" x14ac:dyDescent="0.25">
      <c r="A32" s="12" t="s">
        <v>32</v>
      </c>
      <c r="B32" s="13">
        <v>74449600</v>
      </c>
      <c r="C32" s="14"/>
      <c r="D32" s="15">
        <f>+B32+C32</f>
        <v>74449600</v>
      </c>
      <c r="F32" s="51"/>
      <c r="G32" s="45"/>
    </row>
    <row r="33" spans="1:7" ht="19.5" customHeight="1" thickTop="1" thickBot="1" x14ac:dyDescent="0.25">
      <c r="A33" s="4" t="s">
        <v>33</v>
      </c>
      <c r="B33" s="5">
        <f>+B34</f>
        <v>929397415</v>
      </c>
      <c r="C33" s="6"/>
      <c r="D33" s="7">
        <f>+D34</f>
        <v>929397415</v>
      </c>
      <c r="F33" s="51"/>
      <c r="G33" s="45"/>
    </row>
    <row r="34" spans="1:7" ht="19.5" customHeight="1" thickTop="1" x14ac:dyDescent="0.2">
      <c r="A34" s="20" t="s">
        <v>34</v>
      </c>
      <c r="B34" s="9">
        <f>SUM(B35:B38)</f>
        <v>929397415</v>
      </c>
      <c r="C34" s="29"/>
      <c r="D34" s="11">
        <f>SUM(D35:D38)</f>
        <v>929397415</v>
      </c>
      <c r="F34" s="51"/>
      <c r="G34" s="45"/>
    </row>
    <row r="35" spans="1:7" ht="19.5" customHeight="1" x14ac:dyDescent="0.2">
      <c r="A35" s="12" t="s">
        <v>35</v>
      </c>
      <c r="B35" s="13">
        <v>494621870</v>
      </c>
      <c r="C35" s="14"/>
      <c r="D35" s="15">
        <f>+B35+C35</f>
        <v>494621870</v>
      </c>
      <c r="F35" s="51"/>
      <c r="G35" s="45"/>
    </row>
    <row r="36" spans="1:7" ht="19.5" hidden="1" customHeight="1" x14ac:dyDescent="0.2">
      <c r="A36" s="12" t="s">
        <v>36</v>
      </c>
      <c r="B36" s="13">
        <v>0</v>
      </c>
      <c r="C36" s="14"/>
      <c r="D36" s="15">
        <f>+B36+C36</f>
        <v>0</v>
      </c>
      <c r="F36" s="51"/>
      <c r="G36" s="45"/>
    </row>
    <row r="37" spans="1:7" ht="19.5" customHeight="1" x14ac:dyDescent="0.2">
      <c r="A37" s="12" t="s">
        <v>37</v>
      </c>
      <c r="B37" s="13">
        <v>9164795</v>
      </c>
      <c r="C37" s="14"/>
      <c r="D37" s="15">
        <f>+B37+C37</f>
        <v>9164795</v>
      </c>
      <c r="F37" s="51"/>
      <c r="G37" s="45"/>
    </row>
    <row r="38" spans="1:7" ht="19.5" customHeight="1" thickBot="1" x14ac:dyDescent="0.25">
      <c r="A38" s="12" t="s">
        <v>38</v>
      </c>
      <c r="B38" s="13">
        <v>425610750</v>
      </c>
      <c r="C38" s="14"/>
      <c r="D38" s="15">
        <f>+B38+C38</f>
        <v>425610750</v>
      </c>
      <c r="F38" s="51"/>
      <c r="G38" s="45"/>
    </row>
    <row r="39" spans="1:7" ht="19.5" customHeight="1" thickTop="1" thickBot="1" x14ac:dyDescent="0.25">
      <c r="A39" s="30" t="s">
        <v>39</v>
      </c>
      <c r="B39" s="5">
        <f>SUM(B40:B43)</f>
        <v>261689182</v>
      </c>
      <c r="C39" s="31"/>
      <c r="D39" s="7">
        <f>SUM(D40:D43)</f>
        <v>261689182</v>
      </c>
      <c r="F39" s="51"/>
      <c r="G39" s="45"/>
    </row>
    <row r="40" spans="1:7" ht="19.5" customHeight="1" thickTop="1" x14ac:dyDescent="0.2">
      <c r="A40" s="32" t="s">
        <v>40</v>
      </c>
      <c r="B40" s="13">
        <v>120007190</v>
      </c>
      <c r="C40" s="33"/>
      <c r="D40" s="34">
        <f t="shared" ref="D40:D43" si="2">SUM(B40:C40)</f>
        <v>120007190</v>
      </c>
      <c r="F40" s="51"/>
      <c r="G40" s="45"/>
    </row>
    <row r="41" spans="1:7" ht="19.5" customHeight="1" x14ac:dyDescent="0.2">
      <c r="A41" s="35" t="s">
        <v>41</v>
      </c>
      <c r="B41" s="13">
        <v>59656397</v>
      </c>
      <c r="C41" s="33"/>
      <c r="D41" s="15">
        <f t="shared" si="2"/>
        <v>59656397</v>
      </c>
      <c r="F41" s="51"/>
      <c r="G41" s="45"/>
    </row>
    <row r="42" spans="1:7" ht="19.5" customHeight="1" x14ac:dyDescent="0.2">
      <c r="A42" s="32" t="s">
        <v>42</v>
      </c>
      <c r="B42" s="13">
        <v>22022000</v>
      </c>
      <c r="C42" s="33"/>
      <c r="D42" s="15">
        <f t="shared" si="2"/>
        <v>22022000</v>
      </c>
      <c r="F42" s="51"/>
      <c r="G42" s="45"/>
    </row>
    <row r="43" spans="1:7" ht="19.5" customHeight="1" thickBot="1" x14ac:dyDescent="0.25">
      <c r="A43" s="36" t="s">
        <v>43</v>
      </c>
      <c r="B43" s="37">
        <v>60003595</v>
      </c>
      <c r="C43" s="38"/>
      <c r="D43" s="15">
        <f t="shared" si="2"/>
        <v>60003595</v>
      </c>
      <c r="F43" s="51"/>
      <c r="G43" s="45"/>
    </row>
    <row r="44" spans="1:7" ht="19.5" customHeight="1" thickTop="1" thickBot="1" x14ac:dyDescent="0.25">
      <c r="A44" s="39" t="s">
        <v>5</v>
      </c>
      <c r="B44" s="40">
        <f>B5+B21+B33+B39</f>
        <v>9152926333</v>
      </c>
      <c r="C44" s="41">
        <f>C5+C21+C33+C39</f>
        <v>1402654595</v>
      </c>
      <c r="D44" s="7">
        <f>D5+D21+D33+D39</f>
        <v>10555580928</v>
      </c>
      <c r="F44" s="51"/>
      <c r="G44" s="45"/>
    </row>
    <row r="45" spans="1:7" ht="19.5" customHeight="1" thickTop="1" thickBot="1" x14ac:dyDescent="0.25">
      <c r="A45" s="39" t="s">
        <v>44</v>
      </c>
      <c r="B45" s="42">
        <f>B44/$D$44</f>
        <v>0.86711725251622263</v>
      </c>
      <c r="C45" s="43">
        <f>C44/$D$44</f>
        <v>0.13288274748377732</v>
      </c>
      <c r="D45" s="44">
        <f>D44/$D$44</f>
        <v>1</v>
      </c>
      <c r="F45" s="51"/>
      <c r="G45" s="45"/>
    </row>
    <row r="46" spans="1:7" ht="19.5" customHeight="1" thickTop="1" thickBot="1" x14ac:dyDescent="0.25">
      <c r="A46" s="46" t="s">
        <v>45</v>
      </c>
      <c r="B46" s="47">
        <f>B44/$A$48</f>
        <v>0.24042396126773222</v>
      </c>
      <c r="C46" s="48">
        <f>C44/$A$48</f>
        <v>3.6844148171981866E-2</v>
      </c>
      <c r="D46" s="48">
        <f>D44/$A$48</f>
        <v>0.27726810943971408</v>
      </c>
    </row>
    <row r="47" spans="1:7" ht="13.5" thickTop="1" x14ac:dyDescent="0.2">
      <c r="A47" s="49"/>
    </row>
    <row r="48" spans="1:7" s="52" customFormat="1" hidden="1" x14ac:dyDescent="0.2">
      <c r="A48" s="51">
        <v>38069942300</v>
      </c>
    </row>
    <row r="49" spans="2:4" s="52" customFormat="1" x14ac:dyDescent="0.2">
      <c r="B49" s="53"/>
      <c r="C49" s="53"/>
      <c r="D49" s="45"/>
    </row>
    <row r="52" spans="2:4" x14ac:dyDescent="0.2">
      <c r="B52" s="50"/>
      <c r="C52" s="50"/>
    </row>
    <row r="53" spans="2:4" x14ac:dyDescent="0.2">
      <c r="B53" s="50"/>
      <c r="C53" s="50"/>
    </row>
  </sheetData>
  <mergeCells count="5">
    <mergeCell ref="A1:D1"/>
    <mergeCell ref="A2:D2"/>
    <mergeCell ref="B3:B4"/>
    <mergeCell ref="C3:C4"/>
    <mergeCell ref="D3:D4"/>
  </mergeCells>
  <printOptions horizontalCentered="1"/>
  <pageMargins left="0.35433070866141736" right="0.19685039370078741" top="0.51181102362204722" bottom="0.19685039370078741" header="0.19685039370078741" footer="0.19685039370078741"/>
  <pageSetup scale="80" orientation="portrait" useFirstPageNumber="1" r:id="rId1"/>
  <headerFooter alignWithMargins="0"/>
  <rowBreaks count="1" manualBreakCount="1">
    <brk id="4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7</vt:lpstr>
      <vt:lpstr>'Sumario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2026-01-06T14:23:20Z</dcterms:created>
  <dcterms:modified xsi:type="dcterms:W3CDTF">2026-01-06T14:49:13Z</dcterms:modified>
</cp:coreProperties>
</file>