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1.- Gobierno Central\"/>
    </mc:Choice>
  </mc:AlternateContent>
  <xr:revisionPtr revIDLastSave="0" documentId="13_ncr:1_{D23DCEBB-DD76-44F3-A26D-436C7ED7443B}" xr6:coauthVersionLast="36" xr6:coauthVersionMax="36" xr10:uidLastSave="{00000000-0000-0000-0000-000000000000}"/>
  <bookViews>
    <workbookView xWindow="0" yWindow="0" windowWidth="28800" windowHeight="12105" xr2:uid="{71782CC2-F11B-4CD2-942D-A27CDF5E7846}"/>
  </bookViews>
  <sheets>
    <sheet name="Sumario 5" sheetId="1" r:id="rId1"/>
  </sheets>
  <definedNames>
    <definedName name="_xlnm.Print_Area" localSheetId="0">'Sumario 5'!$A$1:$H$47</definedName>
    <definedName name="_xlnm.Database">#REF!</definedName>
    <definedName name="FLUJO">#REF!</definedName>
    <definedName name="gto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3" i="1"/>
  <c r="H42" i="1"/>
  <c r="H41" i="1"/>
  <c r="H40" i="1" s="1"/>
  <c r="D40" i="1"/>
  <c r="C40" i="1"/>
  <c r="F35" i="1"/>
  <c r="F34" i="1" s="1"/>
  <c r="H38" i="1"/>
  <c r="H37" i="1"/>
  <c r="H36" i="1"/>
  <c r="H33" i="1"/>
  <c r="H32" i="1" s="1"/>
  <c r="G32" i="1"/>
  <c r="D29" i="1"/>
  <c r="B29" i="1"/>
  <c r="G29" i="1"/>
  <c r="E29" i="1"/>
  <c r="C29" i="1"/>
  <c r="H28" i="1"/>
  <c r="H27" i="1"/>
  <c r="H26" i="1"/>
  <c r="G23" i="1"/>
  <c r="H25" i="1"/>
  <c r="E23" i="1"/>
  <c r="D23" i="1"/>
  <c r="D22" i="1" s="1"/>
  <c r="C23" i="1"/>
  <c r="C22" i="1" s="1"/>
  <c r="B23" i="1"/>
  <c r="B22" i="1" s="1"/>
  <c r="F23" i="1"/>
  <c r="G22" i="1"/>
  <c r="F22" i="1"/>
  <c r="H21" i="1"/>
  <c r="H20" i="1"/>
  <c r="G18" i="1"/>
  <c r="G6" i="1" s="1"/>
  <c r="G45" i="1" s="1"/>
  <c r="E18" i="1"/>
  <c r="D18" i="1"/>
  <c r="C18" i="1"/>
  <c r="H19" i="1"/>
  <c r="H17" i="1"/>
  <c r="H16" i="1"/>
  <c r="D10" i="1"/>
  <c r="C10" i="1"/>
  <c r="B10" i="1"/>
  <c r="H14" i="1"/>
  <c r="H13" i="1"/>
  <c r="H12" i="1"/>
  <c r="H11" i="1"/>
  <c r="G10" i="1"/>
  <c r="F10" i="1"/>
  <c r="F6" i="1" s="1"/>
  <c r="E10" i="1"/>
  <c r="D7" i="1"/>
  <c r="C7" i="1"/>
  <c r="B7" i="1"/>
  <c r="E7" i="1"/>
  <c r="E6" i="1" s="1"/>
  <c r="G47" i="1" l="1"/>
  <c r="C6" i="1"/>
  <c r="C45" i="1" s="1"/>
  <c r="D6" i="1"/>
  <c r="D45" i="1" s="1"/>
  <c r="H35" i="1"/>
  <c r="H34" i="1" s="1"/>
  <c r="F45" i="1"/>
  <c r="E22" i="1"/>
  <c r="E45" i="1" s="1"/>
  <c r="H18" i="1"/>
  <c r="H39" i="1"/>
  <c r="E40" i="1"/>
  <c r="H30" i="1"/>
  <c r="H24" i="1"/>
  <c r="H23" i="1" s="1"/>
  <c r="H8" i="1"/>
  <c r="H15" i="1"/>
  <c r="H10" i="1" s="1"/>
  <c r="H9" i="1"/>
  <c r="B18" i="1"/>
  <c r="B6" i="1" s="1"/>
  <c r="B45" i="1" s="1"/>
  <c r="H31" i="1"/>
  <c r="E47" i="1" l="1"/>
  <c r="B47" i="1"/>
  <c r="C47" i="1"/>
  <c r="F47" i="1"/>
  <c r="D47" i="1"/>
  <c r="H7" i="1"/>
  <c r="H6" i="1" s="1"/>
  <c r="H29" i="1"/>
  <c r="H22" i="1" s="1"/>
  <c r="H45" i="1" l="1"/>
  <c r="H46" i="1" l="1"/>
  <c r="H47" i="1"/>
  <c r="G46" i="1"/>
  <c r="D46" i="1"/>
  <c r="C46" i="1"/>
  <c r="F46" i="1"/>
  <c r="E46" i="1"/>
  <c r="B46" i="1"/>
</calcChain>
</file>

<file path=xl/sharedStrings.xml><?xml version="1.0" encoding="utf-8"?>
<sst xmlns="http://schemas.openxmlformats.org/spreadsheetml/2006/main" count="53" uniqueCount="51">
  <si>
    <t xml:space="preserve"> SUMARIO No. 5   COMPOSICION ECONOMICA DEL GASTO POR AREA DE GESTION  </t>
  </si>
  <si>
    <t>( En US dólares)</t>
  </si>
  <si>
    <t xml:space="preserve">                                       AREA DE GESTION</t>
  </si>
  <si>
    <t>CONDUCCION ADMINISTRATIVA</t>
  </si>
  <si>
    <t>ADMINISTRACION DE JUSTICIA Y SEGURIDAD CIUDADANA</t>
  </si>
  <si>
    <t>DESARROLLO        SOCIAL</t>
  </si>
  <si>
    <t>APOYO AL DESARROLLO ECONOMICO</t>
  </si>
  <si>
    <t>DEUDA            PUBLICA</t>
  </si>
  <si>
    <t>OBLIGACIONES GENERALES           DEL ESTADO</t>
  </si>
  <si>
    <t>TOTALES</t>
  </si>
  <si>
    <t>CLASIFICACION  ECONOMICA</t>
  </si>
  <si>
    <t>GASTOS CORRIENTES</t>
  </si>
  <si>
    <t>Gastos de Consumo o Gestión Operativa</t>
  </si>
  <si>
    <t>Remuneraciones</t>
  </si>
  <si>
    <t>Bienes y Servicios</t>
  </si>
  <si>
    <t>Gastos Financieros y Otros</t>
  </si>
  <si>
    <t>Intereses y Comisiones de Títulos y Valores en el Mercado Nacional</t>
  </si>
  <si>
    <t>Intereses y Comisiones de Títulos y Valores en el Mercado Externo</t>
  </si>
  <si>
    <t>Intereses y Comisiones de Empréstitos Internos</t>
  </si>
  <si>
    <t>Intereses y Comisiones de Empréstitos Externos</t>
  </si>
  <si>
    <t>Impuestos, Tasas y Derechos</t>
  </si>
  <si>
    <t>Seguros, Comisiones y Gastos Bancarios</t>
  </si>
  <si>
    <t>Otros Gastos No Clasificados</t>
  </si>
  <si>
    <t>Transferencias  Corrientes</t>
  </si>
  <si>
    <t>Al Sector Público</t>
  </si>
  <si>
    <t>Al Sector Privado</t>
  </si>
  <si>
    <t>Al Sector Externo</t>
  </si>
  <si>
    <t>GASTO DE CAPITAL</t>
  </si>
  <si>
    <t>Inversiones en Activos Fijos</t>
  </si>
  <si>
    <t>Bienes Muebles</t>
  </si>
  <si>
    <t>Bienes Inmuebles</t>
  </si>
  <si>
    <t>Intangibles</t>
  </si>
  <si>
    <t>Infraestructura</t>
  </si>
  <si>
    <t>Inversión en Capital Humano</t>
  </si>
  <si>
    <t>Transferencia de Capital</t>
  </si>
  <si>
    <t>Inversiones Financieras</t>
  </si>
  <si>
    <t>Inversiones en Títulos y Valores</t>
  </si>
  <si>
    <t>APLICACIONES FINANCIERAS</t>
  </si>
  <si>
    <t>Amortización Endeudamiento Público</t>
  </si>
  <si>
    <t>Rescate de Colocaciones de Títulos y Valores en el Mercado Nacional</t>
  </si>
  <si>
    <t>Rescate de Colocaciones de Títulos y Valores en el Mercado Externo</t>
  </si>
  <si>
    <t>Amortización de Empréstitos Internos</t>
  </si>
  <si>
    <t>Amortización de Empréstitos Externos</t>
  </si>
  <si>
    <t>GASTOS DE CONTRIBUCIONES ESPECIALES</t>
  </si>
  <si>
    <t>Fondo de Conservación Vial</t>
  </si>
  <si>
    <t>Fondo Solidario para la Salud</t>
  </si>
  <si>
    <t>Corporación Salvadoreña de Turismo</t>
  </si>
  <si>
    <t>Transporte</t>
  </si>
  <si>
    <t>TOTAL</t>
  </si>
  <si>
    <t>Participación en total (en porcentajes)</t>
  </si>
  <si>
    <t>Participación respecto al PIB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</si>
</sst>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.0_);_(* \(#,##0.0\);_(* &quot;-&quot;?_);_(@_)"/>
    <numFmt numFmtId="165" formatCode="0.0%"/>
    <numFmt numFmtId="166" formatCode="#,##0.00\ &quot;¢&quot;;[Red]\-#,##0.00\ &quot;¢&quot;"/>
  </numFmts>
  <fonts count="8" x14ac:knownFonts="1">
    <font>
      <sz val="10"/>
      <name val="Arial"/>
    </font>
    <font>
      <b/>
      <sz val="14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sz val="10"/>
      <name val="Arial"/>
      <family val="2"/>
    </font>
    <font>
      <b/>
      <u val="singleAccounting"/>
      <sz val="10"/>
      <name val="Museo Sans 100"/>
      <family val="3"/>
    </font>
    <font>
      <b/>
      <u/>
      <sz val="10"/>
      <name val="Museo Sans 100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/>
    </xf>
    <xf numFmtId="0" fontId="4" fillId="0" borderId="0" xfId="0" quotePrefix="1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left" vertical="justify" indent="2"/>
    </xf>
    <xf numFmtId="0" fontId="4" fillId="0" borderId="8" xfId="0" applyFont="1" applyFill="1" applyBorder="1" applyAlignment="1" applyProtection="1">
      <alignment horizontal="left" vertical="center"/>
    </xf>
    <xf numFmtId="3" fontId="4" fillId="0" borderId="9" xfId="1" applyNumberFormat="1" applyFont="1" applyFill="1" applyBorder="1" applyAlignment="1" applyProtection="1">
      <alignment vertical="center"/>
    </xf>
    <xf numFmtId="3" fontId="4" fillId="0" borderId="8" xfId="1" applyNumberFormat="1" applyFont="1" applyFill="1" applyBorder="1" applyAlignment="1" applyProtection="1">
      <alignment vertical="center"/>
    </xf>
    <xf numFmtId="3" fontId="4" fillId="0" borderId="8" xfId="1" applyNumberFormat="1" applyFont="1" applyFill="1" applyBorder="1" applyAlignment="1" applyProtection="1">
      <alignment horizontal="right" vertical="center" indent="1"/>
    </xf>
    <xf numFmtId="3" fontId="4" fillId="0" borderId="10" xfId="1" applyNumberFormat="1" applyFont="1" applyFill="1" applyBorder="1" applyAlignment="1" applyProtection="1">
      <alignment horizontal="right" vertical="center" indent="1"/>
    </xf>
    <xf numFmtId="38" fontId="2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 indent="1"/>
    </xf>
    <xf numFmtId="3" fontId="6" fillId="0" borderId="5" xfId="1" applyNumberFormat="1" applyFont="1" applyFill="1" applyBorder="1" applyAlignment="1" applyProtection="1">
      <alignment vertical="center"/>
    </xf>
    <xf numFmtId="3" fontId="6" fillId="0" borderId="0" xfId="1" applyNumberFormat="1" applyFont="1" applyFill="1" applyBorder="1" applyAlignment="1" applyProtection="1">
      <alignment vertical="center"/>
    </xf>
    <xf numFmtId="3" fontId="6" fillId="0" borderId="0" xfId="1" applyNumberFormat="1" applyFont="1" applyFill="1" applyBorder="1" applyAlignment="1" applyProtection="1">
      <alignment horizontal="right" vertical="center" indent="1"/>
    </xf>
    <xf numFmtId="3" fontId="6" fillId="0" borderId="7" xfId="1" applyNumberFormat="1" applyFont="1" applyFill="1" applyBorder="1" applyAlignment="1" applyProtection="1">
      <alignment horizontal="right" vertical="center" indent="1"/>
    </xf>
    <xf numFmtId="0" fontId="2" fillId="0" borderId="0" xfId="0" applyFont="1" applyFill="1" applyBorder="1" applyAlignment="1" applyProtection="1">
      <alignment horizontal="left" vertical="center" indent="2"/>
    </xf>
    <xf numFmtId="3" fontId="2" fillId="0" borderId="5" xfId="1" applyNumberFormat="1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right" vertical="center" indent="1"/>
    </xf>
    <xf numFmtId="3" fontId="2" fillId="0" borderId="7" xfId="1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vertical="center"/>
    </xf>
    <xf numFmtId="3" fontId="7" fillId="0" borderId="5" xfId="1" applyNumberFormat="1" applyFont="1" applyFill="1" applyBorder="1" applyAlignment="1" applyProtection="1">
      <alignment vertical="center"/>
    </xf>
    <xf numFmtId="3" fontId="7" fillId="0" borderId="0" xfId="1" applyNumberFormat="1" applyFont="1" applyFill="1" applyBorder="1" applyAlignment="1" applyProtection="1">
      <alignment vertical="center"/>
    </xf>
    <xf numFmtId="3" fontId="7" fillId="0" borderId="0" xfId="1" applyNumberFormat="1" applyFont="1" applyFill="1" applyBorder="1" applyAlignment="1" applyProtection="1">
      <alignment horizontal="right" vertical="center" indent="1"/>
    </xf>
    <xf numFmtId="37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4" fillId="0" borderId="0" xfId="0" quotePrefix="1" applyFont="1" applyFill="1" applyBorder="1" applyAlignment="1" applyProtection="1">
      <alignment horizontal="left" vertical="center" indent="1"/>
    </xf>
    <xf numFmtId="3" fontId="4" fillId="0" borderId="8" xfId="1" applyNumberFormat="1" applyFont="1" applyFill="1" applyBorder="1" applyAlignment="1" applyProtection="1">
      <alignment horizontal="right" vertical="center"/>
    </xf>
    <xf numFmtId="3" fontId="6" fillId="0" borderId="0" xfId="1" applyNumberFormat="1" applyFont="1" applyFill="1" applyBorder="1" applyAlignment="1" applyProtection="1">
      <alignment horizontal="right" vertical="center"/>
    </xf>
    <xf numFmtId="3" fontId="2" fillId="0" borderId="5" xfId="2" applyNumberFormat="1" applyFont="1" applyFill="1" applyBorder="1" applyAlignment="1" applyProtection="1">
      <alignment vertical="center"/>
    </xf>
    <xf numFmtId="3" fontId="2" fillId="0" borderId="0" xfId="2" applyNumberFormat="1" applyFont="1" applyFill="1" applyBorder="1" applyAlignment="1" applyProtection="1">
      <alignment vertical="center"/>
    </xf>
    <xf numFmtId="3" fontId="2" fillId="0" borderId="0" xfId="2" applyNumberFormat="1" applyFont="1" applyFill="1" applyBorder="1" applyAlignment="1" applyProtection="1">
      <alignment horizontal="right" vertical="center" indent="1"/>
    </xf>
    <xf numFmtId="3" fontId="4" fillId="0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 applyProtection="1">
      <alignment horizontal="right" vertical="center" indent="1"/>
    </xf>
    <xf numFmtId="3" fontId="7" fillId="0" borderId="7" xfId="1" applyNumberFormat="1" applyFont="1" applyFill="1" applyBorder="1" applyAlignment="1" applyProtection="1">
      <alignment horizontal="right" vertical="center" indent="1"/>
    </xf>
    <xf numFmtId="3" fontId="4" fillId="0" borderId="5" xfId="1" applyNumberFormat="1" applyFont="1" applyFill="1" applyBorder="1" applyAlignment="1" applyProtection="1">
      <alignment vertical="center"/>
    </xf>
    <xf numFmtId="3" fontId="2" fillId="0" borderId="9" xfId="1" applyNumberFormat="1" applyFont="1" applyFill="1" applyBorder="1" applyAlignment="1" applyProtection="1">
      <alignment vertical="center"/>
    </xf>
    <xf numFmtId="3" fontId="2" fillId="0" borderId="8" xfId="1" applyNumberFormat="1" applyFont="1" applyFill="1" applyBorder="1" applyAlignment="1" applyProtection="1">
      <alignment vertical="center"/>
    </xf>
    <xf numFmtId="3" fontId="2" fillId="0" borderId="8" xfId="1" applyNumberFormat="1" applyFont="1" applyFill="1" applyBorder="1" applyAlignment="1" applyProtection="1">
      <alignment horizontal="right" vertical="center" indent="1"/>
    </xf>
    <xf numFmtId="49" fontId="2" fillId="0" borderId="0" xfId="0" applyNumberFormat="1" applyFont="1" applyFill="1" applyBorder="1" applyAlignment="1" applyProtection="1">
      <alignment horizontal="left" vertical="center" indent="2"/>
    </xf>
    <xf numFmtId="3" fontId="2" fillId="0" borderId="11" xfId="1" applyNumberFormat="1" applyFont="1" applyFill="1" applyBorder="1" applyAlignment="1" applyProtection="1">
      <alignment vertical="center"/>
    </xf>
    <xf numFmtId="3" fontId="2" fillId="0" borderId="12" xfId="1" applyNumberFormat="1" applyFont="1" applyFill="1" applyBorder="1" applyAlignment="1" applyProtection="1">
      <alignment vertical="center"/>
    </xf>
    <xf numFmtId="3" fontId="2" fillId="0" borderId="12" xfId="1" applyNumberFormat="1" applyFont="1" applyFill="1" applyBorder="1" applyAlignment="1" applyProtection="1">
      <alignment horizontal="right" vertical="center" indent="1"/>
    </xf>
    <xf numFmtId="3" fontId="4" fillId="0" borderId="13" xfId="1" applyNumberFormat="1" applyFont="1" applyFill="1" applyBorder="1" applyAlignment="1" applyProtection="1">
      <alignment horizontal="right" vertical="center" indent="1"/>
    </xf>
    <xf numFmtId="3" fontId="4" fillId="0" borderId="7" xfId="1" applyNumberFormat="1" applyFont="1" applyFill="1" applyBorder="1" applyAlignment="1" applyProtection="1">
      <alignment horizontal="right" vertical="center" indent="1"/>
    </xf>
    <xf numFmtId="49" fontId="2" fillId="0" borderId="14" xfId="0" applyNumberFormat="1" applyFont="1" applyFill="1" applyBorder="1" applyAlignment="1" applyProtection="1">
      <alignment horizontal="left" vertical="center" indent="2"/>
    </xf>
    <xf numFmtId="3" fontId="2" fillId="0" borderId="15" xfId="1" applyNumberFormat="1" applyFont="1" applyFill="1" applyBorder="1" applyAlignment="1" applyProtection="1">
      <alignment vertical="center"/>
    </xf>
    <xf numFmtId="3" fontId="2" fillId="0" borderId="14" xfId="1" applyNumberFormat="1" applyFont="1" applyFill="1" applyBorder="1" applyAlignment="1" applyProtection="1">
      <alignment vertical="center"/>
    </xf>
    <xf numFmtId="3" fontId="2" fillId="0" borderId="14" xfId="1" applyNumberFormat="1" applyFont="1" applyFill="1" applyBorder="1" applyAlignment="1" applyProtection="1">
      <alignment horizontal="right" vertical="center" indent="1"/>
    </xf>
    <xf numFmtId="3" fontId="4" fillId="0" borderId="16" xfId="1" applyNumberFormat="1" applyFont="1" applyFill="1" applyBorder="1" applyAlignment="1" applyProtection="1">
      <alignment horizontal="right" vertical="center" indent="1"/>
    </xf>
    <xf numFmtId="0" fontId="4" fillId="0" borderId="17" xfId="0" applyFont="1" applyFill="1" applyBorder="1" applyAlignment="1" applyProtection="1">
      <alignment horizontal="center" vertical="center"/>
    </xf>
    <xf numFmtId="3" fontId="4" fillId="0" borderId="15" xfId="1" applyNumberFormat="1" applyFont="1" applyFill="1" applyBorder="1" applyAlignment="1" applyProtection="1">
      <alignment vertical="center"/>
    </xf>
    <xf numFmtId="3" fontId="4" fillId="0" borderId="14" xfId="1" applyNumberFormat="1" applyFont="1" applyFill="1" applyBorder="1" applyAlignment="1" applyProtection="1">
      <alignment vertical="center"/>
    </xf>
    <xf numFmtId="3" fontId="4" fillId="0" borderId="14" xfId="1" applyNumberFormat="1" applyFont="1" applyFill="1" applyBorder="1" applyAlignment="1" applyProtection="1">
      <alignment horizontal="right" vertical="center" indent="1"/>
    </xf>
    <xf numFmtId="0" fontId="4" fillId="0" borderId="14" xfId="0" applyFont="1" applyFill="1" applyBorder="1" applyAlignment="1" applyProtection="1">
      <alignment horizontal="center" vertical="center"/>
    </xf>
    <xf numFmtId="165" fontId="4" fillId="0" borderId="15" xfId="3" applyNumberFormat="1" applyFont="1" applyFill="1" applyBorder="1" applyAlignment="1" applyProtection="1">
      <alignment horizontal="center" vertical="center"/>
    </xf>
    <xf numFmtId="165" fontId="4" fillId="0" borderId="14" xfId="3" applyNumberFormat="1" applyFont="1" applyFill="1" applyBorder="1" applyAlignment="1" applyProtection="1">
      <alignment horizontal="center" vertical="center"/>
    </xf>
    <xf numFmtId="165" fontId="4" fillId="0" borderId="16" xfId="3" applyNumberFormat="1" applyFont="1" applyFill="1" applyBorder="1" applyAlignment="1" applyProtection="1">
      <alignment horizontal="center" vertical="center"/>
    </xf>
    <xf numFmtId="166" fontId="4" fillId="0" borderId="18" xfId="0" applyNumberFormat="1" applyFont="1" applyFill="1" applyBorder="1" applyAlignment="1" applyProtection="1">
      <alignment horizontal="center" vertical="center"/>
    </xf>
    <xf numFmtId="165" fontId="4" fillId="0" borderId="19" xfId="3" applyNumberFormat="1" applyFont="1" applyFill="1" applyBorder="1" applyAlignment="1" applyProtection="1">
      <alignment horizontal="center" vertical="center" wrapText="1"/>
    </xf>
    <xf numFmtId="165" fontId="4" fillId="0" borderId="18" xfId="3" applyNumberFormat="1" applyFont="1" applyFill="1" applyBorder="1" applyAlignment="1" applyProtection="1">
      <alignment horizontal="center" vertical="center" wrapText="1"/>
    </xf>
    <xf numFmtId="165" fontId="4" fillId="0" borderId="20" xfId="3" applyNumberFormat="1" applyFont="1" applyFill="1" applyBorder="1" applyAlignment="1" applyProtection="1">
      <alignment horizontal="center" vertical="center" wrapText="1"/>
    </xf>
    <xf numFmtId="165" fontId="4" fillId="0" borderId="20" xfId="3" applyNumberFormat="1" applyFont="1" applyFill="1" applyBorder="1" applyAlignment="1" applyProtection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0</xdr:col>
      <xdr:colOff>3686174</xdr:colOff>
      <xdr:row>5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E4246E5E-1946-452E-9656-7033ADA2424D}"/>
            </a:ext>
          </a:extLst>
        </xdr:cNvPr>
        <xdr:cNvSpPr>
          <a:spLocks noChangeShapeType="1"/>
        </xdr:cNvSpPr>
      </xdr:nvSpPr>
      <xdr:spPr bwMode="auto">
        <a:xfrm>
          <a:off x="0" y="638175"/>
          <a:ext cx="3686174" cy="1000125"/>
        </a:xfrm>
        <a:prstGeom prst="line">
          <a:avLst/>
        </a:prstGeom>
        <a:noFill/>
        <a:ln w="9525">
          <a:solidFill>
            <a:srgbClr val="333333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FE46-2060-4CD7-A097-EA688BF68883}">
  <sheetPr>
    <tabColor rgb="FFFFC000"/>
  </sheetPr>
  <dimension ref="A1:AM111"/>
  <sheetViews>
    <sheetView showGridLines="0" showZeros="0" tabSelected="1" zoomScaleNormal="100" workbookViewId="0">
      <pane xSplit="1" ySplit="5" topLeftCell="B6" activePane="bottomRight" state="frozen"/>
      <selection pane="topRight"/>
      <selection pane="bottomLeft"/>
      <selection pane="bottomRight" activeCell="J42" sqref="J42"/>
    </sheetView>
  </sheetViews>
  <sheetFormatPr baseColWidth="10" defaultRowHeight="12.75" x14ac:dyDescent="0.2"/>
  <cols>
    <col min="1" max="1" width="67.140625" style="1" customWidth="1"/>
    <col min="2" max="2" width="16.5703125" style="1" customWidth="1"/>
    <col min="3" max="3" width="17" style="1" customWidth="1"/>
    <col min="4" max="4" width="17.28515625" style="1" customWidth="1"/>
    <col min="5" max="5" width="18" style="1" customWidth="1"/>
    <col min="6" max="6" width="14.140625" style="1" customWidth="1"/>
    <col min="7" max="7" width="15.5703125" style="1" customWidth="1"/>
    <col min="8" max="8" width="19" style="1" customWidth="1"/>
    <col min="9" max="9" width="7.85546875" style="1" customWidth="1"/>
    <col min="10" max="10" width="16" style="1" customWidth="1"/>
    <col min="11" max="11" width="14.5703125" style="1" customWidth="1"/>
    <col min="12" max="16384" width="11.42578125" style="1"/>
  </cols>
  <sheetData>
    <row r="1" spans="1:11" ht="28.5" customHeight="1" x14ac:dyDescent="0.2">
      <c r="A1" s="65" t="s">
        <v>0</v>
      </c>
      <c r="B1" s="65"/>
      <c r="C1" s="65"/>
      <c r="D1" s="65"/>
      <c r="E1" s="65"/>
      <c r="F1" s="65"/>
      <c r="G1" s="65"/>
      <c r="H1" s="65"/>
    </row>
    <row r="2" spans="1:11" ht="19.5" customHeight="1" thickBot="1" x14ac:dyDescent="0.25">
      <c r="A2" s="66" t="s">
        <v>1</v>
      </c>
      <c r="B2" s="66"/>
      <c r="C2" s="66"/>
      <c r="D2" s="66"/>
      <c r="E2" s="66"/>
      <c r="F2" s="66"/>
      <c r="G2" s="66"/>
      <c r="H2" s="66"/>
    </row>
    <row r="3" spans="1:11" ht="27" customHeight="1" thickTop="1" x14ac:dyDescent="0.2">
      <c r="A3" s="2" t="s">
        <v>2</v>
      </c>
      <c r="B3" s="67" t="s">
        <v>3</v>
      </c>
      <c r="C3" s="70" t="s">
        <v>4</v>
      </c>
      <c r="D3" s="70" t="s">
        <v>5</v>
      </c>
      <c r="E3" s="70" t="s">
        <v>6</v>
      </c>
      <c r="F3" s="70" t="s">
        <v>7</v>
      </c>
      <c r="G3" s="74" t="s">
        <v>8</v>
      </c>
      <c r="H3" s="76" t="s">
        <v>9</v>
      </c>
    </row>
    <row r="4" spans="1:11" ht="27" customHeight="1" x14ac:dyDescent="0.2">
      <c r="A4" s="3"/>
      <c r="B4" s="68"/>
      <c r="C4" s="71"/>
      <c r="D4" s="71"/>
      <c r="E4" s="73"/>
      <c r="F4" s="73"/>
      <c r="G4" s="75"/>
      <c r="H4" s="77"/>
    </row>
    <row r="5" spans="1:11" ht="27" customHeight="1" x14ac:dyDescent="0.2">
      <c r="A5" s="4" t="s">
        <v>10</v>
      </c>
      <c r="B5" s="69"/>
      <c r="C5" s="72"/>
      <c r="D5" s="72"/>
      <c r="E5" s="72"/>
      <c r="F5" s="72"/>
      <c r="G5" s="75"/>
      <c r="H5" s="77"/>
    </row>
    <row r="6" spans="1:11" ht="21" customHeight="1" x14ac:dyDescent="0.2">
      <c r="A6" s="5" t="s">
        <v>11</v>
      </c>
      <c r="B6" s="6">
        <f t="shared" ref="B6:H6" si="0">+B7+B10+B18</f>
        <v>712340512</v>
      </c>
      <c r="C6" s="7">
        <f t="shared" si="0"/>
        <v>1434805405</v>
      </c>
      <c r="D6" s="7">
        <f t="shared" si="0"/>
        <v>2771255264</v>
      </c>
      <c r="E6" s="7">
        <f t="shared" si="0"/>
        <v>556112910</v>
      </c>
      <c r="F6" s="7">
        <f t="shared" si="0"/>
        <v>1504226059</v>
      </c>
      <c r="G6" s="8">
        <f t="shared" si="0"/>
        <v>165203284</v>
      </c>
      <c r="H6" s="9">
        <f t="shared" si="0"/>
        <v>7143943434</v>
      </c>
      <c r="J6" s="10"/>
      <c r="K6" s="21"/>
    </row>
    <row r="7" spans="1:11" ht="19.5" customHeight="1" x14ac:dyDescent="0.2">
      <c r="A7" s="11" t="s">
        <v>12</v>
      </c>
      <c r="B7" s="12">
        <f>SUM(B8:B9)</f>
        <v>575431174</v>
      </c>
      <c r="C7" s="13">
        <f>SUM(C8:C9)</f>
        <v>1114094740</v>
      </c>
      <c r="D7" s="13">
        <f>SUM(D8:D9)</f>
        <v>1410323729</v>
      </c>
      <c r="E7" s="13">
        <f>SUM(E8:E9)</f>
        <v>115713860</v>
      </c>
      <c r="F7" s="13"/>
      <c r="G7" s="14"/>
      <c r="H7" s="15">
        <f>SUM(H8:H9)</f>
        <v>3215563503</v>
      </c>
    </row>
    <row r="8" spans="1:11" ht="14.25" customHeight="1" x14ac:dyDescent="0.2">
      <c r="A8" s="16" t="s">
        <v>13</v>
      </c>
      <c r="B8" s="17">
        <v>478251693</v>
      </c>
      <c r="C8" s="18">
        <v>848519250</v>
      </c>
      <c r="D8" s="18">
        <v>1065628517</v>
      </c>
      <c r="E8" s="18">
        <v>32538547</v>
      </c>
      <c r="F8" s="18"/>
      <c r="G8" s="19"/>
      <c r="H8" s="20">
        <f>SUM(B8:G8)</f>
        <v>2424938007</v>
      </c>
      <c r="J8" s="21"/>
    </row>
    <row r="9" spans="1:11" ht="14.25" customHeight="1" x14ac:dyDescent="0.2">
      <c r="A9" s="16" t="s">
        <v>14</v>
      </c>
      <c r="B9" s="17">
        <v>97179481</v>
      </c>
      <c r="C9" s="18">
        <v>265575490</v>
      </c>
      <c r="D9" s="18">
        <v>344695212</v>
      </c>
      <c r="E9" s="18">
        <v>83175313</v>
      </c>
      <c r="F9" s="18"/>
      <c r="G9" s="19"/>
      <c r="H9" s="20">
        <f>SUM(B9:G9)</f>
        <v>790625496</v>
      </c>
      <c r="J9" s="21"/>
    </row>
    <row r="10" spans="1:11" ht="17.25" customHeight="1" x14ac:dyDescent="0.2">
      <c r="A10" s="11" t="s">
        <v>15</v>
      </c>
      <c r="B10" s="22">
        <f t="shared" ref="B10:H10" si="1">SUM(B11:B17)</f>
        <v>19006231</v>
      </c>
      <c r="C10" s="23">
        <f t="shared" si="1"/>
        <v>40652260</v>
      </c>
      <c r="D10" s="23">
        <f t="shared" si="1"/>
        <v>5667924</v>
      </c>
      <c r="E10" s="23">
        <f t="shared" si="1"/>
        <v>2735581</v>
      </c>
      <c r="F10" s="23">
        <f t="shared" si="1"/>
        <v>1504226059</v>
      </c>
      <c r="G10" s="24">
        <f t="shared" si="1"/>
        <v>15340272</v>
      </c>
      <c r="H10" s="15">
        <f t="shared" si="1"/>
        <v>1587628327</v>
      </c>
      <c r="J10" s="25"/>
    </row>
    <row r="11" spans="1:11" ht="15" customHeight="1" x14ac:dyDescent="0.2">
      <c r="A11" s="16" t="s">
        <v>16</v>
      </c>
      <c r="B11" s="17"/>
      <c r="C11" s="18"/>
      <c r="D11" s="18"/>
      <c r="E11" s="18"/>
      <c r="F11" s="18">
        <v>419659509</v>
      </c>
      <c r="G11" s="19"/>
      <c r="H11" s="20">
        <f t="shared" ref="H11:H17" si="2">SUM(B11:G11)</f>
        <v>419659509</v>
      </c>
    </row>
    <row r="12" spans="1:11" ht="15" customHeight="1" x14ac:dyDescent="0.2">
      <c r="A12" s="16" t="s">
        <v>17</v>
      </c>
      <c r="B12" s="17"/>
      <c r="C12" s="18"/>
      <c r="D12" s="18"/>
      <c r="E12" s="18"/>
      <c r="F12" s="18">
        <v>602752115</v>
      </c>
      <c r="G12" s="19"/>
      <c r="H12" s="20">
        <f t="shared" si="2"/>
        <v>602752115</v>
      </c>
      <c r="I12" s="26"/>
    </row>
    <row r="13" spans="1:11" ht="14.25" customHeight="1" x14ac:dyDescent="0.2">
      <c r="A13" s="16" t="s">
        <v>18</v>
      </c>
      <c r="B13" s="17"/>
      <c r="C13" s="18"/>
      <c r="D13" s="18"/>
      <c r="E13" s="18"/>
      <c r="F13" s="18">
        <v>2716555</v>
      </c>
      <c r="G13" s="19"/>
      <c r="H13" s="20">
        <f t="shared" si="2"/>
        <v>2716555</v>
      </c>
    </row>
    <row r="14" spans="1:11" ht="14.25" customHeight="1" x14ac:dyDescent="0.2">
      <c r="A14" s="16" t="s">
        <v>19</v>
      </c>
      <c r="B14" s="17"/>
      <c r="C14" s="18"/>
      <c r="D14" s="18"/>
      <c r="E14" s="18"/>
      <c r="F14" s="18">
        <v>479097880</v>
      </c>
      <c r="G14" s="19"/>
      <c r="H14" s="20">
        <f t="shared" si="2"/>
        <v>479097880</v>
      </c>
    </row>
    <row r="15" spans="1:11" ht="14.25" customHeight="1" x14ac:dyDescent="0.2">
      <c r="A15" s="16" t="s">
        <v>20</v>
      </c>
      <c r="B15" s="17">
        <v>4564412</v>
      </c>
      <c r="C15" s="18">
        <v>2447155</v>
      </c>
      <c r="D15" s="18">
        <v>1341271</v>
      </c>
      <c r="E15" s="18">
        <v>363298</v>
      </c>
      <c r="F15" s="18"/>
      <c r="G15" s="19">
        <v>15340272</v>
      </c>
      <c r="H15" s="20">
        <f t="shared" si="2"/>
        <v>24056408</v>
      </c>
    </row>
    <row r="16" spans="1:11" ht="14.25" customHeight="1" x14ac:dyDescent="0.2">
      <c r="A16" s="16" t="s">
        <v>21</v>
      </c>
      <c r="B16" s="17">
        <v>13585594</v>
      </c>
      <c r="C16" s="18">
        <v>38205105</v>
      </c>
      <c r="D16" s="18">
        <v>4326653</v>
      </c>
      <c r="E16" s="18">
        <v>2372283</v>
      </c>
      <c r="F16" s="18"/>
      <c r="G16" s="19">
        <v>0</v>
      </c>
      <c r="H16" s="20">
        <f t="shared" si="2"/>
        <v>58489635</v>
      </c>
    </row>
    <row r="17" spans="1:11" ht="14.25" customHeight="1" x14ac:dyDescent="0.2">
      <c r="A17" s="16" t="s">
        <v>22</v>
      </c>
      <c r="B17" s="17">
        <v>856225</v>
      </c>
      <c r="C17" s="18">
        <v>0</v>
      </c>
      <c r="D17" s="18">
        <v>0</v>
      </c>
      <c r="E17" s="18">
        <v>0</v>
      </c>
      <c r="F17" s="18"/>
      <c r="G17" s="19">
        <v>0</v>
      </c>
      <c r="H17" s="20">
        <f t="shared" si="2"/>
        <v>856225</v>
      </c>
    </row>
    <row r="18" spans="1:11" ht="16.5" customHeight="1" x14ac:dyDescent="0.2">
      <c r="A18" s="27" t="s">
        <v>23</v>
      </c>
      <c r="B18" s="12">
        <f>SUM(B19:B21)</f>
        <v>117903107</v>
      </c>
      <c r="C18" s="13">
        <f>SUM(C19:C21)</f>
        <v>280058405</v>
      </c>
      <c r="D18" s="13">
        <f>SUM(D19:D21)</f>
        <v>1355263611</v>
      </c>
      <c r="E18" s="13">
        <f>SUM(E19:E21)</f>
        <v>437663469</v>
      </c>
      <c r="F18" s="13"/>
      <c r="G18" s="14">
        <f>SUM(G19:G21)</f>
        <v>149863012</v>
      </c>
      <c r="H18" s="15">
        <f>SUM(H19:H21)</f>
        <v>2340751604</v>
      </c>
      <c r="J18" s="25"/>
      <c r="K18" s="21"/>
    </row>
    <row r="19" spans="1:11" ht="14.25" customHeight="1" x14ac:dyDescent="0.2">
      <c r="A19" s="16" t="s">
        <v>24</v>
      </c>
      <c r="B19" s="17">
        <v>107525869</v>
      </c>
      <c r="C19" s="18">
        <v>278383420</v>
      </c>
      <c r="D19" s="18">
        <v>1283986486</v>
      </c>
      <c r="E19" s="18">
        <v>309344132</v>
      </c>
      <c r="F19" s="18"/>
      <c r="G19" s="19">
        <v>139641785</v>
      </c>
      <c r="H19" s="20">
        <f>SUM(B19:G19)</f>
        <v>2118881692</v>
      </c>
    </row>
    <row r="20" spans="1:11" ht="14.25" customHeight="1" x14ac:dyDescent="0.2">
      <c r="A20" s="16" t="s">
        <v>25</v>
      </c>
      <c r="B20" s="17">
        <v>10299238</v>
      </c>
      <c r="C20" s="18">
        <v>1627910</v>
      </c>
      <c r="D20" s="18">
        <v>71134125</v>
      </c>
      <c r="E20" s="18">
        <v>128206187</v>
      </c>
      <c r="F20" s="18"/>
      <c r="G20" s="19">
        <v>2453054</v>
      </c>
      <c r="H20" s="20">
        <f>SUM(B20:G20)</f>
        <v>213720514</v>
      </c>
    </row>
    <row r="21" spans="1:11" ht="14.25" customHeight="1" x14ac:dyDescent="0.2">
      <c r="A21" s="16" t="s">
        <v>26</v>
      </c>
      <c r="B21" s="17">
        <v>78000</v>
      </c>
      <c r="C21" s="18">
        <v>47075</v>
      </c>
      <c r="D21" s="18">
        <v>143000</v>
      </c>
      <c r="E21" s="18">
        <v>113150</v>
      </c>
      <c r="F21" s="18"/>
      <c r="G21" s="19">
        <v>7768173</v>
      </c>
      <c r="H21" s="20">
        <f>SUM(B21:G21)</f>
        <v>8149398</v>
      </c>
    </row>
    <row r="22" spans="1:11" ht="21" customHeight="1" x14ac:dyDescent="0.2">
      <c r="A22" s="5" t="s">
        <v>27</v>
      </c>
      <c r="B22" s="6">
        <f t="shared" ref="B22:F22" si="3">+B23+B28+B29</f>
        <v>162960384</v>
      </c>
      <c r="C22" s="7">
        <f t="shared" si="3"/>
        <v>63493365</v>
      </c>
      <c r="D22" s="7">
        <f t="shared" si="3"/>
        <v>1183255318</v>
      </c>
      <c r="E22" s="28">
        <f t="shared" si="3"/>
        <v>736392230</v>
      </c>
      <c r="F22" s="7">
        <f t="shared" si="3"/>
        <v>0</v>
      </c>
      <c r="G22" s="8">
        <f>G32</f>
        <v>74449600</v>
      </c>
      <c r="H22" s="9">
        <f>+H23+H28+H29+H32</f>
        <v>2220550897</v>
      </c>
      <c r="J22" s="10"/>
      <c r="K22" s="21"/>
    </row>
    <row r="23" spans="1:11" ht="17.25" customHeight="1" x14ac:dyDescent="0.2">
      <c r="A23" s="11" t="s">
        <v>28</v>
      </c>
      <c r="B23" s="22">
        <f t="shared" ref="B23:H23" si="4">SUM(B24:B27)</f>
        <v>134215274</v>
      </c>
      <c r="C23" s="23">
        <f t="shared" si="4"/>
        <v>60152750</v>
      </c>
      <c r="D23" s="23">
        <f t="shared" si="4"/>
        <v>623759692</v>
      </c>
      <c r="E23" s="29">
        <f t="shared" si="4"/>
        <v>550653600</v>
      </c>
      <c r="F23" s="18">
        <f t="shared" si="4"/>
        <v>0</v>
      </c>
      <c r="G23" s="24">
        <f t="shared" si="4"/>
        <v>0</v>
      </c>
      <c r="H23" s="15">
        <f t="shared" si="4"/>
        <v>1368781316</v>
      </c>
    </row>
    <row r="24" spans="1:11" ht="14.25" customHeight="1" x14ac:dyDescent="0.2">
      <c r="A24" s="16" t="s">
        <v>29</v>
      </c>
      <c r="B24" s="17">
        <v>17134050</v>
      </c>
      <c r="C24" s="18">
        <v>27263327</v>
      </c>
      <c r="D24" s="18">
        <v>195489734</v>
      </c>
      <c r="E24" s="18">
        <v>55748308</v>
      </c>
      <c r="F24" s="18"/>
      <c r="G24" s="19"/>
      <c r="H24" s="20">
        <f t="shared" ref="H24:H28" si="5">SUM(B24:G24)</f>
        <v>295635419</v>
      </c>
    </row>
    <row r="25" spans="1:11" ht="14.25" customHeight="1" x14ac:dyDescent="0.2">
      <c r="A25" s="16" t="s">
        <v>30</v>
      </c>
      <c r="B25" s="17">
        <v>0</v>
      </c>
      <c r="C25" s="18">
        <v>0</v>
      </c>
      <c r="D25" s="18">
        <v>0</v>
      </c>
      <c r="E25" s="18">
        <v>16127940</v>
      </c>
      <c r="F25" s="18"/>
      <c r="G25" s="19">
        <v>0</v>
      </c>
      <c r="H25" s="20">
        <f t="shared" si="5"/>
        <v>16127940</v>
      </c>
    </row>
    <row r="26" spans="1:11" ht="14.25" customHeight="1" x14ac:dyDescent="0.2">
      <c r="A26" s="16" t="s">
        <v>31</v>
      </c>
      <c r="B26" s="17">
        <v>2193846</v>
      </c>
      <c r="C26" s="18">
        <v>6394645</v>
      </c>
      <c r="D26" s="18">
        <v>37457834</v>
      </c>
      <c r="E26" s="18">
        <v>1184452</v>
      </c>
      <c r="F26" s="18"/>
      <c r="G26" s="19"/>
      <c r="H26" s="20">
        <f t="shared" si="5"/>
        <v>47230777</v>
      </c>
    </row>
    <row r="27" spans="1:11" ht="14.25" customHeight="1" x14ac:dyDescent="0.2">
      <c r="A27" s="16" t="s">
        <v>32</v>
      </c>
      <c r="B27" s="30">
        <v>114887378</v>
      </c>
      <c r="C27" s="31">
        <v>26494778</v>
      </c>
      <c r="D27" s="31">
        <v>390812124</v>
      </c>
      <c r="E27" s="31">
        <v>477592900</v>
      </c>
      <c r="F27" s="31"/>
      <c r="G27" s="32"/>
      <c r="H27" s="20">
        <f t="shared" si="5"/>
        <v>1009787180</v>
      </c>
    </row>
    <row r="28" spans="1:11" ht="17.25" customHeight="1" x14ac:dyDescent="0.2">
      <c r="A28" s="11" t="s">
        <v>33</v>
      </c>
      <c r="B28" s="22">
        <v>5323162</v>
      </c>
      <c r="C28" s="23">
        <v>1888510</v>
      </c>
      <c r="D28" s="23">
        <v>77087420</v>
      </c>
      <c r="E28" s="23">
        <v>9187094</v>
      </c>
      <c r="F28" s="33"/>
      <c r="G28" s="34"/>
      <c r="H28" s="35">
        <f t="shared" si="5"/>
        <v>93486186</v>
      </c>
    </row>
    <row r="29" spans="1:11" ht="17.25" customHeight="1" x14ac:dyDescent="0.2">
      <c r="A29" s="11" t="s">
        <v>34</v>
      </c>
      <c r="B29" s="12">
        <f>SUM(B30:B31)</f>
        <v>23421948</v>
      </c>
      <c r="C29" s="13">
        <f>SUM(C30:C31)</f>
        <v>1452105</v>
      </c>
      <c r="D29" s="13">
        <f>SUM(D30:D31)</f>
        <v>482408206</v>
      </c>
      <c r="E29" s="13">
        <f>SUM(E30:E31)</f>
        <v>176551536</v>
      </c>
      <c r="F29" s="13"/>
      <c r="G29" s="24">
        <f>SUM(G30:G31)</f>
        <v>0</v>
      </c>
      <c r="H29" s="15">
        <f>SUM(H30:H31)</f>
        <v>683833795</v>
      </c>
    </row>
    <row r="30" spans="1:11" ht="14.25" customHeight="1" x14ac:dyDescent="0.2">
      <c r="A30" s="16" t="s">
        <v>24</v>
      </c>
      <c r="B30" s="17">
        <v>21837948</v>
      </c>
      <c r="C30" s="18">
        <v>1452105</v>
      </c>
      <c r="D30" s="18">
        <v>430533206</v>
      </c>
      <c r="E30" s="18">
        <v>170217625</v>
      </c>
      <c r="F30" s="18"/>
      <c r="G30" s="19">
        <v>0</v>
      </c>
      <c r="H30" s="20">
        <f>SUM(B30:G30)</f>
        <v>624040884</v>
      </c>
    </row>
    <row r="31" spans="1:11" ht="14.25" customHeight="1" x14ac:dyDescent="0.2">
      <c r="A31" s="16" t="s">
        <v>25</v>
      </c>
      <c r="B31" s="17">
        <v>1584000</v>
      </c>
      <c r="C31" s="18">
        <v>0</v>
      </c>
      <c r="D31" s="18">
        <v>51875000</v>
      </c>
      <c r="E31" s="18">
        <v>6333911</v>
      </c>
      <c r="F31" s="18"/>
      <c r="G31" s="19">
        <v>0</v>
      </c>
      <c r="H31" s="20">
        <f>SUM(B31:G31)</f>
        <v>59792911</v>
      </c>
    </row>
    <row r="32" spans="1:11" ht="14.25" customHeight="1" x14ac:dyDescent="0.2">
      <c r="A32" s="11" t="s">
        <v>35</v>
      </c>
      <c r="B32" s="17"/>
      <c r="C32" s="18"/>
      <c r="D32" s="18"/>
      <c r="E32" s="18"/>
      <c r="F32" s="18"/>
      <c r="G32" s="24">
        <f>G33</f>
        <v>74449600</v>
      </c>
      <c r="H32" s="35">
        <f>H33</f>
        <v>74449600</v>
      </c>
    </row>
    <row r="33" spans="1:11" ht="14.25" customHeight="1" x14ac:dyDescent="0.2">
      <c r="A33" s="16" t="s">
        <v>36</v>
      </c>
      <c r="B33" s="17"/>
      <c r="C33" s="18"/>
      <c r="D33" s="18"/>
      <c r="E33" s="18"/>
      <c r="F33" s="18"/>
      <c r="G33" s="19">
        <v>74449600</v>
      </c>
      <c r="H33" s="20">
        <f>G33</f>
        <v>74449600</v>
      </c>
    </row>
    <row r="34" spans="1:11" ht="21" customHeight="1" x14ac:dyDescent="0.2">
      <c r="A34" s="5" t="s">
        <v>37</v>
      </c>
      <c r="B34" s="6"/>
      <c r="C34" s="7"/>
      <c r="D34" s="7"/>
      <c r="E34" s="7"/>
      <c r="F34" s="7">
        <f>+F35</f>
        <v>929397415</v>
      </c>
      <c r="G34" s="8"/>
      <c r="H34" s="9">
        <f>+H35</f>
        <v>929397415</v>
      </c>
      <c r="J34" s="10"/>
      <c r="K34" s="21"/>
    </row>
    <row r="35" spans="1:11" ht="16.5" customHeight="1" x14ac:dyDescent="0.2">
      <c r="A35" s="11" t="s">
        <v>38</v>
      </c>
      <c r="B35" s="36"/>
      <c r="C35" s="33"/>
      <c r="D35" s="33"/>
      <c r="E35" s="33"/>
      <c r="F35" s="13">
        <f>SUM(F36:F39)</f>
        <v>929397415</v>
      </c>
      <c r="G35" s="34"/>
      <c r="H35" s="15">
        <f>SUM(H36:H39)</f>
        <v>929397415</v>
      </c>
    </row>
    <row r="36" spans="1:11" ht="15" customHeight="1" x14ac:dyDescent="0.2">
      <c r="A36" s="16" t="s">
        <v>39</v>
      </c>
      <c r="B36" s="17"/>
      <c r="C36" s="18"/>
      <c r="D36" s="18"/>
      <c r="E36" s="18"/>
      <c r="F36" s="18">
        <v>494621870</v>
      </c>
      <c r="G36" s="19"/>
      <c r="H36" s="20">
        <f>SUM(B36:G36)</f>
        <v>494621870</v>
      </c>
    </row>
    <row r="37" spans="1:11" ht="15" hidden="1" customHeight="1" x14ac:dyDescent="0.2">
      <c r="A37" s="16" t="s">
        <v>40</v>
      </c>
      <c r="B37" s="17"/>
      <c r="C37" s="18"/>
      <c r="D37" s="18"/>
      <c r="E37" s="18"/>
      <c r="F37" s="18">
        <v>0</v>
      </c>
      <c r="G37" s="19"/>
      <c r="H37" s="20">
        <f>SUM(B37:G37)</f>
        <v>0</v>
      </c>
    </row>
    <row r="38" spans="1:11" ht="14.25" customHeight="1" x14ac:dyDescent="0.2">
      <c r="A38" s="16" t="s">
        <v>41</v>
      </c>
      <c r="B38" s="17"/>
      <c r="C38" s="18"/>
      <c r="D38" s="18"/>
      <c r="E38" s="18"/>
      <c r="F38" s="18">
        <v>9164795</v>
      </c>
      <c r="G38" s="19"/>
      <c r="H38" s="20">
        <f>SUM(B38:G38)</f>
        <v>9164795</v>
      </c>
    </row>
    <row r="39" spans="1:11" ht="14.25" customHeight="1" x14ac:dyDescent="0.2">
      <c r="A39" s="16" t="s">
        <v>42</v>
      </c>
      <c r="B39" s="17"/>
      <c r="C39" s="18"/>
      <c r="D39" s="18"/>
      <c r="E39" s="18"/>
      <c r="F39" s="18">
        <v>425610750</v>
      </c>
      <c r="G39" s="19"/>
      <c r="H39" s="20">
        <f>SUM(B39:G39)</f>
        <v>425610750</v>
      </c>
    </row>
    <row r="40" spans="1:11" ht="20.100000000000001" customHeight="1" x14ac:dyDescent="0.2">
      <c r="A40" s="5" t="s">
        <v>43</v>
      </c>
      <c r="B40" s="37"/>
      <c r="C40" s="7">
        <f>SUM(C41:C43)</f>
        <v>0</v>
      </c>
      <c r="D40" s="7">
        <f>SUM(D41:D43)</f>
        <v>59656397</v>
      </c>
      <c r="E40" s="7">
        <f>SUM(E41:E44)</f>
        <v>202032785</v>
      </c>
      <c r="F40" s="38"/>
      <c r="G40" s="39"/>
      <c r="H40" s="9">
        <f>SUM(H41:H44)</f>
        <v>261689182</v>
      </c>
      <c r="J40" s="10"/>
      <c r="K40" s="21"/>
    </row>
    <row r="41" spans="1:11" ht="15" customHeight="1" x14ac:dyDescent="0.2">
      <c r="A41" s="40" t="s">
        <v>44</v>
      </c>
      <c r="B41" s="41"/>
      <c r="C41" s="42"/>
      <c r="D41" s="42"/>
      <c r="E41" s="42">
        <v>120007190</v>
      </c>
      <c r="F41" s="42"/>
      <c r="G41" s="43"/>
      <c r="H41" s="44">
        <f t="shared" ref="H41:H44" si="6">SUM(B41:G41)</f>
        <v>120007190</v>
      </c>
      <c r="J41" s="10"/>
      <c r="K41" s="21"/>
    </row>
    <row r="42" spans="1:11" ht="15" customHeight="1" x14ac:dyDescent="0.2">
      <c r="A42" s="40" t="s">
        <v>45</v>
      </c>
      <c r="B42" s="17"/>
      <c r="C42" s="18"/>
      <c r="D42" s="18">
        <v>59656397</v>
      </c>
      <c r="E42" s="18"/>
      <c r="F42" s="18"/>
      <c r="G42" s="19"/>
      <c r="H42" s="45">
        <f t="shared" si="6"/>
        <v>59656397</v>
      </c>
      <c r="J42" s="10"/>
      <c r="K42" s="21"/>
    </row>
    <row r="43" spans="1:11" ht="15" customHeight="1" x14ac:dyDescent="0.2">
      <c r="A43" s="40" t="s">
        <v>46</v>
      </c>
      <c r="B43" s="17"/>
      <c r="C43" s="18"/>
      <c r="D43" s="18"/>
      <c r="E43" s="18">
        <v>22022000</v>
      </c>
      <c r="F43" s="18"/>
      <c r="G43" s="19"/>
      <c r="H43" s="45">
        <f t="shared" si="6"/>
        <v>22022000</v>
      </c>
      <c r="J43" s="10"/>
      <c r="K43" s="21"/>
    </row>
    <row r="44" spans="1:11" ht="15" customHeight="1" thickBot="1" x14ac:dyDescent="0.25">
      <c r="A44" s="46" t="s">
        <v>47</v>
      </c>
      <c r="B44" s="47"/>
      <c r="C44" s="48"/>
      <c r="D44" s="48"/>
      <c r="E44" s="48">
        <v>60003595</v>
      </c>
      <c r="F44" s="48"/>
      <c r="G44" s="49"/>
      <c r="H44" s="50">
        <f t="shared" si="6"/>
        <v>60003595</v>
      </c>
      <c r="J44" s="10"/>
      <c r="K44" s="21"/>
    </row>
    <row r="45" spans="1:11" ht="20.100000000000001" customHeight="1" thickTop="1" thickBot="1" x14ac:dyDescent="0.25">
      <c r="A45" s="51" t="s">
        <v>48</v>
      </c>
      <c r="B45" s="52">
        <f>B6+B22+B34+B40</f>
        <v>875300896</v>
      </c>
      <c r="C45" s="53">
        <f>C6+C22+C34+C40</f>
        <v>1498298770</v>
      </c>
      <c r="D45" s="53">
        <f>D6+D22+D34+D40</f>
        <v>4014166979</v>
      </c>
      <c r="E45" s="53">
        <f>E6+E22+E34+E40</f>
        <v>1494537925</v>
      </c>
      <c r="F45" s="53">
        <f>F6+F22+F34</f>
        <v>2433623474</v>
      </c>
      <c r="G45" s="54">
        <f>G6+G22+G34+G40</f>
        <v>239652884</v>
      </c>
      <c r="H45" s="50">
        <f>H6+H22+H34+H40</f>
        <v>10555580928</v>
      </c>
      <c r="I45" s="21"/>
      <c r="J45" s="25"/>
      <c r="K45" s="21"/>
    </row>
    <row r="46" spans="1:11" ht="20.100000000000001" customHeight="1" thickTop="1" thickBot="1" x14ac:dyDescent="0.25">
      <c r="A46" s="55" t="s">
        <v>49</v>
      </c>
      <c r="B46" s="56">
        <f>B45/$H$45</f>
        <v>8.2923043456391371E-2</v>
      </c>
      <c r="C46" s="57">
        <f t="shared" ref="C46:H46" si="7">C45/$H$45</f>
        <v>0.1419437528090543</v>
      </c>
      <c r="D46" s="57">
        <f t="shared" si="7"/>
        <v>0.38028858917200092</v>
      </c>
      <c r="E46" s="57">
        <f t="shared" si="7"/>
        <v>0.14158746308652242</v>
      </c>
      <c r="F46" s="57">
        <f t="shared" si="7"/>
        <v>0.23055324861794285</v>
      </c>
      <c r="G46" s="57">
        <f>G45/$H$45</f>
        <v>2.2703902858088154E-2</v>
      </c>
      <c r="H46" s="58">
        <f t="shared" si="7"/>
        <v>1</v>
      </c>
      <c r="I46" s="21"/>
    </row>
    <row r="47" spans="1:11" ht="14.25" thickTop="1" thickBot="1" x14ac:dyDescent="0.25">
      <c r="A47" s="59" t="s">
        <v>50</v>
      </c>
      <c r="B47" s="60">
        <f>B45/$A$49</f>
        <v>2.299191548814089E-2</v>
      </c>
      <c r="C47" s="61">
        <f t="shared" ref="C47:H47" si="8">C45/$A$49</f>
        <v>3.9356475988144589E-2</v>
      </c>
      <c r="D47" s="61">
        <f t="shared" si="8"/>
        <v>0.10544189816121681</v>
      </c>
      <c r="E47" s="61">
        <f t="shared" si="8"/>
        <v>3.925768821036537E-2</v>
      </c>
      <c r="F47" s="61">
        <f t="shared" si="8"/>
        <v>6.3925063369481394E-2</v>
      </c>
      <c r="G47" s="62">
        <f>G45/$A$49</f>
        <v>6.2950682223650231E-3</v>
      </c>
      <c r="H47" s="63">
        <f t="shared" si="8"/>
        <v>0.27726810943971408</v>
      </c>
    </row>
    <row r="48" spans="1:11" ht="13.5" thickTop="1" x14ac:dyDescent="0.2"/>
    <row r="49" spans="1:8" hidden="1" x14ac:dyDescent="0.2">
      <c r="A49" s="21">
        <v>38069942300</v>
      </c>
    </row>
    <row r="50" spans="1:8" x14ac:dyDescent="0.2">
      <c r="B50" s="64"/>
      <c r="C50" s="64"/>
      <c r="D50" s="64"/>
      <c r="E50" s="64"/>
      <c r="F50" s="64"/>
      <c r="G50" s="64"/>
    </row>
    <row r="51" spans="1:8" x14ac:dyDescent="0.2">
      <c r="H51" s="21"/>
    </row>
    <row r="65" spans="39:39" x14ac:dyDescent="0.2">
      <c r="AM65" s="1">
        <v>124690</v>
      </c>
    </row>
    <row r="111" spans="4:4" x14ac:dyDescent="0.2">
      <c r="D111" s="1">
        <v>-122200000</v>
      </c>
    </row>
  </sheetData>
  <mergeCells count="9">
    <mergeCell ref="A1:H1"/>
    <mergeCell ref="A2:H2"/>
    <mergeCell ref="B3:B5"/>
    <mergeCell ref="C3:C5"/>
    <mergeCell ref="D3:D5"/>
    <mergeCell ref="E3:E5"/>
    <mergeCell ref="F3:F5"/>
    <mergeCell ref="G3:G5"/>
    <mergeCell ref="H3:H5"/>
  </mergeCells>
  <printOptions horizontalCentered="1"/>
  <pageMargins left="0.35433070866141736" right="0.19685039370078741" top="0.31496062992125984" bottom="0.19685039370078741" header="0.19685039370078741" footer="0.19685039370078741"/>
  <pageSetup scale="72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5</vt:lpstr>
      <vt:lpstr>'Sumario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2026-01-06T14:20:33Z</dcterms:created>
  <dcterms:modified xsi:type="dcterms:W3CDTF">2026-01-06T14:48:39Z</dcterms:modified>
</cp:coreProperties>
</file>