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3.- Empresas Públicas\"/>
    </mc:Choice>
  </mc:AlternateContent>
  <xr:revisionPtr revIDLastSave="0" documentId="13_ncr:1_{917206B1-F83E-429E-BB83-7B261D63D1ED}" xr6:coauthVersionLast="36" xr6:coauthVersionMax="36" xr10:uidLastSave="{00000000-0000-0000-0000-000000000000}"/>
  <bookViews>
    <workbookView xWindow="0" yWindow="0" windowWidth="28800" windowHeight="12105" xr2:uid="{AED87D3A-A703-460E-8390-9542DDBE6964}"/>
  </bookViews>
  <sheets>
    <sheet name="Sumario 2" sheetId="1" r:id="rId1"/>
  </sheets>
  <definedNames>
    <definedName name="_xlnm.Print_Area" localSheetId="0">'Sumario 2'!$A$1:$F$33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D25" i="1"/>
  <c r="D24" i="1" s="1"/>
  <c r="C25" i="1"/>
  <c r="C24" i="1" s="1"/>
  <c r="B25" i="1"/>
  <c r="B24" i="1" s="1"/>
  <c r="F27" i="1"/>
  <c r="F26" i="1"/>
  <c r="E21" i="1"/>
  <c r="F23" i="1"/>
  <c r="D21" i="1"/>
  <c r="C21" i="1"/>
  <c r="C18" i="1"/>
  <c r="F20" i="1"/>
  <c r="E18" i="1"/>
  <c r="F19" i="1"/>
  <c r="E16" i="1"/>
  <c r="D16" i="1"/>
  <c r="B16" i="1"/>
  <c r="C16" i="1"/>
  <c r="C31" i="1" s="1"/>
  <c r="E12" i="1"/>
  <c r="F14" i="1"/>
  <c r="F13" i="1"/>
  <c r="C12" i="1"/>
  <c r="B12" i="1"/>
  <c r="F11" i="1"/>
  <c r="F10" i="1"/>
  <c r="E8" i="1"/>
  <c r="D8" i="1"/>
  <c r="C8" i="1"/>
  <c r="E5" i="1"/>
  <c r="D5" i="1"/>
  <c r="C5" i="1"/>
  <c r="C15" i="1" s="1"/>
  <c r="B5" i="1"/>
  <c r="F6" i="1"/>
  <c r="F5" i="1" l="1"/>
  <c r="C32" i="1"/>
  <c r="F16" i="1"/>
  <c r="E15" i="1"/>
  <c r="E31" i="1"/>
  <c r="F12" i="1"/>
  <c r="F25" i="1"/>
  <c r="F24" i="1" s="1"/>
  <c r="F17" i="1"/>
  <c r="F7" i="1"/>
  <c r="B18" i="1"/>
  <c r="E25" i="1"/>
  <c r="E24" i="1" s="1"/>
  <c r="F28" i="1"/>
  <c r="B8" i="1"/>
  <c r="B15" i="1" s="1"/>
  <c r="F9" i="1"/>
  <c r="F8" i="1" s="1"/>
  <c r="D12" i="1"/>
  <c r="D15" i="1" s="1"/>
  <c r="D18" i="1"/>
  <c r="D31" i="1" s="1"/>
  <c r="F22" i="1"/>
  <c r="B21" i="1"/>
  <c r="F21" i="1" s="1"/>
  <c r="D32" i="1" l="1"/>
  <c r="E32" i="1"/>
  <c r="B31" i="1"/>
  <c r="B32" i="1" s="1"/>
  <c r="F15" i="1"/>
  <c r="F18" i="1"/>
  <c r="F31" i="1" s="1"/>
  <c r="F32" i="1" l="1"/>
  <c r="E33" i="1"/>
  <c r="D33" i="1"/>
  <c r="F33" i="1" l="1"/>
  <c r="C33" i="1"/>
  <c r="B33" i="1"/>
</calcChain>
</file>

<file path=xl/sharedStrings.xml><?xml version="1.0" encoding="utf-8"?>
<sst xmlns="http://schemas.openxmlformats.org/spreadsheetml/2006/main" count="39" uniqueCount="38">
  <si>
    <t>SUMARIO No. 2   COMPOSICION   DE   INGRESOS   POR   INSTITUCION</t>
  </si>
  <si>
    <t>(En US dólares)</t>
  </si>
  <si>
    <t xml:space="preserve">                            INSTITUCION</t>
  </si>
  <si>
    <t>EMPRESAS PUBLICAS</t>
  </si>
  <si>
    <t>TOTAL</t>
  </si>
  <si>
    <t xml:space="preserve">         TRANSACCIONES</t>
  </si>
  <si>
    <t>LOTERIA NACIONAL DE BENEFICENCIA</t>
  </si>
  <si>
    <t>COMISION EJECUTIVA HIDROELECTRICA DEL RIO LEMPA</t>
  </si>
  <si>
    <t>ADMINISTRACION NACIONAL DE ACUEDUCTOS Y ALCANTARILLADOS</t>
  </si>
  <si>
    <t>COMISION EJECUTIVA PORTUARIA AUTONOMA</t>
  </si>
  <si>
    <t>INGRESOS DE OPERACION</t>
  </si>
  <si>
    <t>Venta de Bienes</t>
  </si>
  <si>
    <t>Venta de Servicios</t>
  </si>
  <si>
    <t>INGRESOS FINANCIEROS Y OTROS</t>
  </si>
  <si>
    <t>Dividendos e Intereses</t>
  </si>
  <si>
    <t>Arrendamientos</t>
  </si>
  <si>
    <t xml:space="preserve">Otros Ingresos      </t>
  </si>
  <si>
    <t>TRANSFERENCIAS CORRIENTES</t>
  </si>
  <si>
    <t>Del Sector Público</t>
  </si>
  <si>
    <t>Del Sector Privado</t>
  </si>
  <si>
    <t>TOTAL DE INGRESOS CORRIENTES</t>
  </si>
  <si>
    <t>VENTA DE ACTIVOS FIJOS</t>
  </si>
  <si>
    <t>Venta de Intangibles</t>
  </si>
  <si>
    <t>TRANSFERENCIAS DE CAPITAL</t>
  </si>
  <si>
    <t>Del Sector Externo</t>
  </si>
  <si>
    <t>RECUPERACIÓN DE INVERSIONES FINANCIERAS</t>
  </si>
  <si>
    <t>Recuperación de Inversiones en Títulos Valores</t>
  </si>
  <si>
    <t>Recuperación de Préstamos</t>
  </si>
  <si>
    <t>FINANCIAMIENTO</t>
  </si>
  <si>
    <t>Endeudamiento Público</t>
  </si>
  <si>
    <t>Colocación de Títulos y Valores en el Mercado Nacional</t>
  </si>
  <si>
    <t>Colocación de Títulos y Valores en el Mercado Externo</t>
  </si>
  <si>
    <t>Contratación de Empréstitos Internos</t>
  </si>
  <si>
    <t>Contratación de Empréstitos Externos</t>
  </si>
  <si>
    <t>Saldo Inicial de Caja y Bancos - Cuentas por Cobrar de Años Anteriores</t>
  </si>
  <si>
    <t>TOTAL DE INGRESOS DE CAPITAL Y FINANCIAMIENTO</t>
  </si>
  <si>
    <t>TOTAL INGRESOS Y FINANCIAMIENTO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</si>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</sst>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7" x14ac:knownFonts="1">
    <font>
      <sz val="10"/>
      <name val="Arial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sz val="10"/>
      <name val="Arial"/>
      <family val="2"/>
    </font>
    <font>
      <b/>
      <sz val="10"/>
      <color indexed="8"/>
      <name val="Museo Sans 100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3" fontId="4" fillId="0" borderId="11" xfId="1" applyNumberFormat="1" applyFont="1" applyFill="1" applyBorder="1" applyAlignment="1">
      <alignment horizontal="right" indent="1"/>
    </xf>
    <xf numFmtId="3" fontId="4" fillId="0" borderId="0" xfId="1" applyNumberFormat="1" applyFont="1" applyFill="1" applyBorder="1" applyAlignment="1">
      <alignment horizontal="right" indent="1"/>
    </xf>
    <xf numFmtId="3" fontId="4" fillId="0" borderId="12" xfId="1" applyNumberFormat="1" applyFont="1" applyFill="1" applyBorder="1" applyAlignment="1">
      <alignment horizontal="right" indent="1"/>
    </xf>
    <xf numFmtId="3" fontId="4" fillId="0" borderId="13" xfId="1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left" indent="1"/>
    </xf>
    <xf numFmtId="3" fontId="2" fillId="0" borderId="11" xfId="1" applyNumberFormat="1" applyFont="1" applyFill="1" applyBorder="1" applyAlignment="1">
      <alignment horizontal="right" indent="1"/>
    </xf>
    <xf numFmtId="3" fontId="2" fillId="0" borderId="0" xfId="1" applyNumberFormat="1" applyFont="1" applyFill="1" applyBorder="1" applyAlignment="1">
      <alignment horizontal="right" indent="1"/>
    </xf>
    <xf numFmtId="3" fontId="2" fillId="0" borderId="12" xfId="1" applyNumberFormat="1" applyFont="1" applyFill="1" applyBorder="1" applyAlignment="1">
      <alignment horizontal="right" indent="1"/>
    </xf>
    <xf numFmtId="3" fontId="2" fillId="0" borderId="13" xfId="1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left" vertical="center" indent="1"/>
    </xf>
    <xf numFmtId="3" fontId="2" fillId="0" borderId="11" xfId="1" applyNumberFormat="1" applyFont="1" applyFill="1" applyBorder="1" applyAlignment="1">
      <alignment horizontal="right" vertical="center" indent="1"/>
    </xf>
    <xf numFmtId="3" fontId="2" fillId="0" borderId="0" xfId="1" applyNumberFormat="1" applyFont="1" applyFill="1" applyBorder="1" applyAlignment="1">
      <alignment horizontal="right" vertical="center" indent="1"/>
    </xf>
    <xf numFmtId="3" fontId="2" fillId="0" borderId="12" xfId="1" applyNumberFormat="1" applyFont="1" applyFill="1" applyBorder="1" applyAlignment="1">
      <alignment horizontal="right" vertical="center" indent="1"/>
    </xf>
    <xf numFmtId="3" fontId="2" fillId="0" borderId="13" xfId="1" applyNumberFormat="1" applyFont="1" applyFill="1" applyBorder="1" applyAlignment="1">
      <alignment horizontal="right" vertical="center" indent="1"/>
    </xf>
    <xf numFmtId="0" fontId="4" fillId="0" borderId="14" xfId="0" applyFont="1" applyFill="1" applyBorder="1" applyAlignment="1">
      <alignment horizontal="left" vertical="center"/>
    </xf>
    <xf numFmtId="3" fontId="4" fillId="0" borderId="15" xfId="1" applyNumberFormat="1" applyFont="1" applyFill="1" applyBorder="1" applyAlignment="1">
      <alignment horizontal="right" vertical="center" indent="1"/>
    </xf>
    <xf numFmtId="3" fontId="4" fillId="0" borderId="14" xfId="1" applyNumberFormat="1" applyFont="1" applyFill="1" applyBorder="1" applyAlignment="1">
      <alignment horizontal="right" vertical="center" indent="1"/>
    </xf>
    <xf numFmtId="3" fontId="4" fillId="0" borderId="16" xfId="1" applyNumberFormat="1" applyFont="1" applyFill="1" applyBorder="1" applyAlignment="1">
      <alignment horizontal="right" vertical="center" indent="1"/>
    </xf>
    <xf numFmtId="3" fontId="4" fillId="0" borderId="17" xfId="1" applyNumberFormat="1" applyFont="1" applyFill="1" applyBorder="1" applyAlignment="1">
      <alignment horizontal="right" vertical="center" indent="1"/>
    </xf>
    <xf numFmtId="3" fontId="4" fillId="0" borderId="18" xfId="1" applyNumberFormat="1" applyFont="1" applyFill="1" applyBorder="1" applyAlignment="1">
      <alignment horizontal="right" indent="1"/>
    </xf>
    <xf numFmtId="3" fontId="4" fillId="0" borderId="19" xfId="1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left" vertical="center" indent="2"/>
    </xf>
    <xf numFmtId="0" fontId="4" fillId="0" borderId="20" xfId="0" applyFont="1" applyFill="1" applyBorder="1" applyAlignment="1">
      <alignment horizontal="left" vertical="center"/>
    </xf>
    <xf numFmtId="164" fontId="6" fillId="0" borderId="21" xfId="2" applyNumberFormat="1" applyFont="1" applyFill="1" applyBorder="1" applyAlignment="1">
      <alignment horizontal="right" vertical="center" indent="1"/>
    </xf>
    <xf numFmtId="164" fontId="6" fillId="0" borderId="20" xfId="2" applyNumberFormat="1" applyFont="1" applyFill="1" applyBorder="1" applyAlignment="1">
      <alignment horizontal="right" vertical="center" indent="1"/>
    </xf>
    <xf numFmtId="164" fontId="6" fillId="0" borderId="22" xfId="2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CE76-DB70-4875-9D27-C884FBC5254B}">
  <sheetPr>
    <tabColor rgb="FF00B050"/>
  </sheetPr>
  <dimension ref="A1:F38"/>
  <sheetViews>
    <sheetView showGridLines="0" showZeros="0" tabSelected="1" zoomScaleNormal="100" workbookViewId="0">
      <selection activeCell="A36" sqref="A36:XFD40"/>
    </sheetView>
  </sheetViews>
  <sheetFormatPr baseColWidth="10" defaultRowHeight="12.75" x14ac:dyDescent="0.2"/>
  <cols>
    <col min="1" max="1" width="67.85546875" style="1" customWidth="1"/>
    <col min="2" max="2" width="16.140625" style="1" customWidth="1"/>
    <col min="3" max="3" width="18" style="1" customWidth="1"/>
    <col min="4" max="4" width="20.7109375" style="1" customWidth="1"/>
    <col min="5" max="5" width="16.7109375" style="1" customWidth="1"/>
    <col min="6" max="6" width="15.7109375" style="1" customWidth="1"/>
    <col min="7" max="16384" width="11.42578125" style="1"/>
  </cols>
  <sheetData>
    <row r="1" spans="1:6" ht="35.1" customHeight="1" x14ac:dyDescent="0.3">
      <c r="A1" s="35" t="s">
        <v>0</v>
      </c>
      <c r="B1" s="35"/>
      <c r="C1" s="35"/>
      <c r="D1" s="35"/>
      <c r="E1" s="35"/>
      <c r="F1" s="35"/>
    </row>
    <row r="2" spans="1:6" ht="24.75" customHeight="1" thickBot="1" x14ac:dyDescent="0.25">
      <c r="A2" s="36" t="s">
        <v>1</v>
      </c>
      <c r="B2" s="36"/>
      <c r="C2" s="36"/>
      <c r="D2" s="36"/>
      <c r="E2" s="36"/>
      <c r="F2" s="36"/>
    </row>
    <row r="3" spans="1:6" ht="25.5" customHeight="1" thickTop="1" x14ac:dyDescent="0.2">
      <c r="A3" s="2" t="s">
        <v>2</v>
      </c>
      <c r="B3" s="37" t="s">
        <v>3</v>
      </c>
      <c r="C3" s="38"/>
      <c r="D3" s="38"/>
      <c r="E3" s="39"/>
      <c r="F3" s="40" t="s">
        <v>4</v>
      </c>
    </row>
    <row r="4" spans="1:6" ht="62.25" customHeight="1" x14ac:dyDescent="0.2">
      <c r="A4" s="3" t="s">
        <v>5</v>
      </c>
      <c r="B4" s="4" t="s">
        <v>6</v>
      </c>
      <c r="C4" s="5" t="s">
        <v>7</v>
      </c>
      <c r="D4" s="5" t="s">
        <v>8</v>
      </c>
      <c r="E4" s="6" t="s">
        <v>9</v>
      </c>
      <c r="F4" s="41"/>
    </row>
    <row r="5" spans="1:6" ht="19.5" customHeight="1" x14ac:dyDescent="0.2">
      <c r="A5" s="7" t="s">
        <v>10</v>
      </c>
      <c r="B5" s="8">
        <f>SUM(B6:B7)</f>
        <v>84200000</v>
      </c>
      <c r="C5" s="9">
        <f>SUM(C6:C7)</f>
        <v>290112035</v>
      </c>
      <c r="D5" s="9">
        <f>SUM(D6:D7)</f>
        <v>237045235</v>
      </c>
      <c r="E5" s="10">
        <f>SUM(E6:E7)</f>
        <v>102175730</v>
      </c>
      <c r="F5" s="11">
        <f>SUM(F6:F7)</f>
        <v>713533000</v>
      </c>
    </row>
    <row r="6" spans="1:6" ht="19.5" customHeight="1" x14ac:dyDescent="0.2">
      <c r="A6" s="12" t="s">
        <v>11</v>
      </c>
      <c r="B6" s="13">
        <v>84200000</v>
      </c>
      <c r="C6" s="14">
        <v>2340</v>
      </c>
      <c r="D6" s="14">
        <v>200000</v>
      </c>
      <c r="E6" s="15">
        <v>0</v>
      </c>
      <c r="F6" s="16">
        <f>SUM(B6:E6)</f>
        <v>84402340</v>
      </c>
    </row>
    <row r="7" spans="1:6" ht="19.5" customHeight="1" x14ac:dyDescent="0.2">
      <c r="A7" s="12" t="s">
        <v>12</v>
      </c>
      <c r="B7" s="13">
        <v>0</v>
      </c>
      <c r="C7" s="14">
        <v>290109695</v>
      </c>
      <c r="D7" s="14">
        <v>236845235</v>
      </c>
      <c r="E7" s="15">
        <v>102175730</v>
      </c>
      <c r="F7" s="16">
        <f>SUM(B7:E7)</f>
        <v>629130660</v>
      </c>
    </row>
    <row r="8" spans="1:6" ht="19.5" customHeight="1" x14ac:dyDescent="0.2">
      <c r="A8" s="7" t="s">
        <v>13</v>
      </c>
      <c r="B8" s="8">
        <f>SUM(B9:B11)</f>
        <v>126400</v>
      </c>
      <c r="C8" s="9">
        <f>SUM(C9:C11)</f>
        <v>41637230</v>
      </c>
      <c r="D8" s="9">
        <f>SUM(D9:D11)</f>
        <v>5260000</v>
      </c>
      <c r="E8" s="10">
        <f>SUM(E9:E11)</f>
        <v>20430080</v>
      </c>
      <c r="F8" s="11">
        <f>SUM(F9:F11)</f>
        <v>67453710</v>
      </c>
    </row>
    <row r="9" spans="1:6" ht="19.5" customHeight="1" x14ac:dyDescent="0.2">
      <c r="A9" s="12" t="s">
        <v>14</v>
      </c>
      <c r="B9" s="13">
        <v>126400</v>
      </c>
      <c r="C9" s="14">
        <v>10779795</v>
      </c>
      <c r="D9" s="14">
        <v>800000</v>
      </c>
      <c r="E9" s="15">
        <v>4500000</v>
      </c>
      <c r="F9" s="16">
        <f>SUM(B9:E9)</f>
        <v>16206195</v>
      </c>
    </row>
    <row r="10" spans="1:6" ht="19.5" customHeight="1" x14ac:dyDescent="0.2">
      <c r="A10" s="12" t="s">
        <v>15</v>
      </c>
      <c r="B10" s="13">
        <v>0</v>
      </c>
      <c r="C10" s="14">
        <v>472620</v>
      </c>
      <c r="D10" s="14">
        <v>100000</v>
      </c>
      <c r="E10" s="15">
        <v>6992150</v>
      </c>
      <c r="F10" s="16">
        <f>SUM(B10:E10)</f>
        <v>7564770</v>
      </c>
    </row>
    <row r="11" spans="1:6" ht="19.5" customHeight="1" x14ac:dyDescent="0.2">
      <c r="A11" s="12" t="s">
        <v>16</v>
      </c>
      <c r="B11" s="13">
        <v>0</v>
      </c>
      <c r="C11" s="14">
        <v>30384815</v>
      </c>
      <c r="D11" s="14">
        <v>4360000</v>
      </c>
      <c r="E11" s="15">
        <v>8937930</v>
      </c>
      <c r="F11" s="16">
        <f>SUM(B11:E11)</f>
        <v>43682745</v>
      </c>
    </row>
    <row r="12" spans="1:6" ht="19.5" customHeight="1" x14ac:dyDescent="0.2">
      <c r="A12" s="7" t="s">
        <v>17</v>
      </c>
      <c r="B12" s="8">
        <f>SUM(B13:B14)</f>
        <v>0</v>
      </c>
      <c r="C12" s="9">
        <f>SUM(C13:C14)</f>
        <v>0</v>
      </c>
      <c r="D12" s="9">
        <f>SUM(D13:D14)</f>
        <v>0</v>
      </c>
      <c r="E12" s="10">
        <f>SUM(E13:E14)</f>
        <v>4055035</v>
      </c>
      <c r="F12" s="11">
        <f>SUM(F13:F14)</f>
        <v>4055035</v>
      </c>
    </row>
    <row r="13" spans="1:6" ht="19.5" hidden="1" customHeight="1" x14ac:dyDescent="0.2">
      <c r="A13" s="17" t="s">
        <v>18</v>
      </c>
      <c r="B13" s="18"/>
      <c r="C13" s="19">
        <v>0</v>
      </c>
      <c r="D13" s="19">
        <v>0</v>
      </c>
      <c r="E13" s="20"/>
      <c r="F13" s="21">
        <f>SUM(B13:E13)</f>
        <v>0</v>
      </c>
    </row>
    <row r="14" spans="1:6" ht="19.5" customHeight="1" x14ac:dyDescent="0.2">
      <c r="A14" s="17" t="s">
        <v>19</v>
      </c>
      <c r="B14" s="18">
        <v>0</v>
      </c>
      <c r="C14" s="19">
        <v>0</v>
      </c>
      <c r="D14" s="19">
        <v>0</v>
      </c>
      <c r="E14" s="20">
        <v>4055035</v>
      </c>
      <c r="F14" s="21">
        <f>SUM(B14:E14)</f>
        <v>4055035</v>
      </c>
    </row>
    <row r="15" spans="1:6" ht="19.5" customHeight="1" x14ac:dyDescent="0.2">
      <c r="A15" s="22" t="s">
        <v>20</v>
      </c>
      <c r="B15" s="23">
        <f>+B5+B8+B12</f>
        <v>84326400</v>
      </c>
      <c r="C15" s="24">
        <f>+C5+C8+C12</f>
        <v>331749265</v>
      </c>
      <c r="D15" s="24">
        <f>+D5+D8+D12</f>
        <v>242305235</v>
      </c>
      <c r="E15" s="25">
        <f>+E5+E8+E12</f>
        <v>126660845</v>
      </c>
      <c r="F15" s="26">
        <f>+F5+F8+F12</f>
        <v>785041745</v>
      </c>
    </row>
    <row r="16" spans="1:6" ht="19.5" customHeight="1" x14ac:dyDescent="0.2">
      <c r="A16" s="7" t="s">
        <v>21</v>
      </c>
      <c r="B16" s="8">
        <f>B17</f>
        <v>3002460</v>
      </c>
      <c r="C16" s="27">
        <f>C17</f>
        <v>0</v>
      </c>
      <c r="D16" s="27">
        <f>D17</f>
        <v>0</v>
      </c>
      <c r="E16" s="28">
        <f>E17</f>
        <v>0</v>
      </c>
      <c r="F16" s="11">
        <f t="shared" ref="F16:F23" si="0">SUM(B16:E16)</f>
        <v>3002460</v>
      </c>
    </row>
    <row r="17" spans="1:6" ht="19.5" customHeight="1" x14ac:dyDescent="0.2">
      <c r="A17" s="12" t="s">
        <v>22</v>
      </c>
      <c r="B17" s="13">
        <v>3002460</v>
      </c>
      <c r="C17" s="14"/>
      <c r="D17" s="14">
        <v>0</v>
      </c>
      <c r="E17" s="15">
        <v>0</v>
      </c>
      <c r="F17" s="16">
        <f t="shared" si="0"/>
        <v>3002460</v>
      </c>
    </row>
    <row r="18" spans="1:6" ht="19.5" customHeight="1" x14ac:dyDescent="0.2">
      <c r="A18" s="7" t="s">
        <v>23</v>
      </c>
      <c r="B18" s="8">
        <f>SUM(B20:B20)</f>
        <v>0</v>
      </c>
      <c r="C18" s="9">
        <f>SUM(C20:C20)</f>
        <v>0</v>
      </c>
      <c r="D18" s="9">
        <f>SUM(D19:D20)</f>
        <v>58796910</v>
      </c>
      <c r="E18" s="10">
        <f>SUM(E19:E20)</f>
        <v>110130195</v>
      </c>
      <c r="F18" s="11">
        <f t="shared" si="0"/>
        <v>168927105</v>
      </c>
    </row>
    <row r="19" spans="1:6" ht="19.5" customHeight="1" x14ac:dyDescent="0.2">
      <c r="A19" s="12" t="s">
        <v>18</v>
      </c>
      <c r="B19" s="13">
        <v>0</v>
      </c>
      <c r="C19" s="14">
        <v>0</v>
      </c>
      <c r="D19" s="14">
        <v>57437430</v>
      </c>
      <c r="E19" s="15">
        <v>110130195</v>
      </c>
      <c r="F19" s="16">
        <f>SUM(B19:E19)</f>
        <v>167567625</v>
      </c>
    </row>
    <row r="20" spans="1:6" ht="19.5" customHeight="1" x14ac:dyDescent="0.2">
      <c r="A20" s="12" t="s">
        <v>24</v>
      </c>
      <c r="B20" s="13">
        <v>0</v>
      </c>
      <c r="C20" s="14">
        <v>0</v>
      </c>
      <c r="D20" s="14">
        <v>1359480</v>
      </c>
      <c r="E20" s="15">
        <v>0</v>
      </c>
      <c r="F20" s="16">
        <f t="shared" si="0"/>
        <v>1359480</v>
      </c>
    </row>
    <row r="21" spans="1:6" ht="19.5" customHeight="1" x14ac:dyDescent="0.2">
      <c r="A21" s="7" t="s">
        <v>25</v>
      </c>
      <c r="B21" s="8">
        <f>SUM(B23:B23)</f>
        <v>0</v>
      </c>
      <c r="C21" s="9">
        <f>SUM(C22:C23)</f>
        <v>2093930</v>
      </c>
      <c r="D21" s="9">
        <f>D22</f>
        <v>150000</v>
      </c>
      <c r="E21" s="10">
        <f>SUM(E23:E23)</f>
        <v>0</v>
      </c>
      <c r="F21" s="11">
        <f>SUM(B21:E21)</f>
        <v>2243930</v>
      </c>
    </row>
    <row r="22" spans="1:6" ht="19.5" customHeight="1" x14ac:dyDescent="0.2">
      <c r="A22" s="12" t="s">
        <v>26</v>
      </c>
      <c r="B22" s="8"/>
      <c r="C22" s="14">
        <v>0</v>
      </c>
      <c r="D22" s="14">
        <v>150000</v>
      </c>
      <c r="E22" s="10"/>
      <c r="F22" s="16">
        <f t="shared" si="0"/>
        <v>150000</v>
      </c>
    </row>
    <row r="23" spans="1:6" ht="19.5" customHeight="1" x14ac:dyDescent="0.2">
      <c r="A23" s="12" t="s">
        <v>27</v>
      </c>
      <c r="B23" s="13">
        <v>0</v>
      </c>
      <c r="C23" s="14">
        <v>2093930</v>
      </c>
      <c r="D23" s="14">
        <v>0</v>
      </c>
      <c r="E23" s="15">
        <v>0</v>
      </c>
      <c r="F23" s="16">
        <f t="shared" si="0"/>
        <v>2093930</v>
      </c>
    </row>
    <row r="24" spans="1:6" ht="19.5" customHeight="1" x14ac:dyDescent="0.2">
      <c r="A24" s="7" t="s">
        <v>28</v>
      </c>
      <c r="B24" s="8">
        <f>B25+B30</f>
        <v>1500000</v>
      </c>
      <c r="C24" s="9">
        <f>C25+C30</f>
        <v>123178790</v>
      </c>
      <c r="D24" s="9">
        <f>D25+D30</f>
        <v>48768760</v>
      </c>
      <c r="E24" s="10">
        <f>E25+E30</f>
        <v>35676615</v>
      </c>
      <c r="F24" s="11">
        <f>F25+F30</f>
        <v>209124165</v>
      </c>
    </row>
    <row r="25" spans="1:6" ht="19.5" customHeight="1" x14ac:dyDescent="0.2">
      <c r="A25" s="12" t="s">
        <v>29</v>
      </c>
      <c r="B25" s="8">
        <f t="shared" ref="B25:C25" si="1">SUM(B26:B29)</f>
        <v>1500000</v>
      </c>
      <c r="C25" s="14">
        <f t="shared" si="1"/>
        <v>43116805</v>
      </c>
      <c r="D25" s="14">
        <f>SUM(D26:D29)</f>
        <v>20000000</v>
      </c>
      <c r="E25" s="15">
        <f>SUM(E26:E29)</f>
        <v>0</v>
      </c>
      <c r="F25" s="16">
        <f>SUM(F26:F29)</f>
        <v>64616805</v>
      </c>
    </row>
    <row r="26" spans="1:6" ht="19.5" hidden="1" customHeight="1" x14ac:dyDescent="0.2">
      <c r="A26" s="29" t="s">
        <v>30</v>
      </c>
      <c r="B26" s="8"/>
      <c r="C26" s="14">
        <v>0</v>
      </c>
      <c r="D26" s="14"/>
      <c r="E26" s="15">
        <v>0</v>
      </c>
      <c r="F26" s="16">
        <f>SUM(B26:E26)</f>
        <v>0</v>
      </c>
    </row>
    <row r="27" spans="1:6" ht="19.5" hidden="1" customHeight="1" x14ac:dyDescent="0.2">
      <c r="A27" s="29" t="s">
        <v>31</v>
      </c>
      <c r="B27" s="8"/>
      <c r="C27" s="14">
        <v>0</v>
      </c>
      <c r="D27" s="14">
        <v>0</v>
      </c>
      <c r="E27" s="15"/>
      <c r="F27" s="16">
        <f>SUM(B27:E27)</f>
        <v>0</v>
      </c>
    </row>
    <row r="28" spans="1:6" ht="19.5" customHeight="1" x14ac:dyDescent="0.2">
      <c r="A28" s="29" t="s">
        <v>32</v>
      </c>
      <c r="B28" s="18">
        <v>1500000</v>
      </c>
      <c r="C28" s="19">
        <v>0</v>
      </c>
      <c r="D28" s="19">
        <v>20000000</v>
      </c>
      <c r="E28" s="20">
        <v>0</v>
      </c>
      <c r="F28" s="21">
        <f>SUM(B28:E28)</f>
        <v>21500000</v>
      </c>
    </row>
    <row r="29" spans="1:6" ht="19.5" customHeight="1" x14ac:dyDescent="0.2">
      <c r="A29" s="29" t="s">
        <v>33</v>
      </c>
      <c r="B29" s="18">
        <v>0</v>
      </c>
      <c r="C29" s="19">
        <v>43116805</v>
      </c>
      <c r="D29" s="19">
        <v>0</v>
      </c>
      <c r="E29" s="20">
        <v>0</v>
      </c>
      <c r="F29" s="21">
        <f>SUM(B29:E29)</f>
        <v>43116805</v>
      </c>
    </row>
    <row r="30" spans="1:6" ht="19.5" customHeight="1" x14ac:dyDescent="0.2">
      <c r="A30" s="29" t="s">
        <v>34</v>
      </c>
      <c r="B30" s="18">
        <v>0</v>
      </c>
      <c r="C30" s="19">
        <v>80061985</v>
      </c>
      <c r="D30" s="19">
        <v>28768760</v>
      </c>
      <c r="E30" s="20">
        <v>35676615</v>
      </c>
      <c r="F30" s="21">
        <f>SUM(B30:E30)</f>
        <v>144507360</v>
      </c>
    </row>
    <row r="31" spans="1:6" ht="19.5" customHeight="1" x14ac:dyDescent="0.2">
      <c r="A31" s="22" t="s">
        <v>35</v>
      </c>
      <c r="B31" s="23">
        <f>B16+B21+B24+B18</f>
        <v>4502460</v>
      </c>
      <c r="C31" s="24">
        <f>C16+C21+C24+C18</f>
        <v>125272720</v>
      </c>
      <c r="D31" s="24">
        <f>D16+D21+D24+D18</f>
        <v>107715670</v>
      </c>
      <c r="E31" s="25">
        <f>E16+E21+E24+E18</f>
        <v>145806810</v>
      </c>
      <c r="F31" s="26">
        <f>F16+F21+F24+F18</f>
        <v>383297660</v>
      </c>
    </row>
    <row r="32" spans="1:6" ht="19.5" customHeight="1" x14ac:dyDescent="0.2">
      <c r="A32" s="22" t="s">
        <v>36</v>
      </c>
      <c r="B32" s="23">
        <f>B15+B31</f>
        <v>88828860</v>
      </c>
      <c r="C32" s="24">
        <f>C15+C31</f>
        <v>457021985</v>
      </c>
      <c r="D32" s="24">
        <f>D15+D31</f>
        <v>350020905</v>
      </c>
      <c r="E32" s="25">
        <f>E15+E31</f>
        <v>272467655</v>
      </c>
      <c r="F32" s="26">
        <f>F15+F31</f>
        <v>1168339405</v>
      </c>
    </row>
    <row r="33" spans="1:6" ht="19.5" customHeight="1" thickBot="1" x14ac:dyDescent="0.25">
      <c r="A33" s="30" t="s">
        <v>37</v>
      </c>
      <c r="B33" s="31">
        <f>B32/$F$32</f>
        <v>7.6030012871131397E-2</v>
      </c>
      <c r="C33" s="32">
        <f>C32/$F$32</f>
        <v>0.3911722766895806</v>
      </c>
      <c r="D33" s="32">
        <f>D32/$F$32</f>
        <v>0.29958837603358929</v>
      </c>
      <c r="E33" s="32">
        <f>E32/$F$32</f>
        <v>0.23320933440569866</v>
      </c>
      <c r="F33" s="33">
        <f>F32/$F$32</f>
        <v>1</v>
      </c>
    </row>
    <row r="34" spans="1:6" ht="7.5" customHeight="1" thickTop="1" x14ac:dyDescent="0.2"/>
    <row r="38" spans="1:6" x14ac:dyDescent="0.2">
      <c r="B38" s="34"/>
      <c r="C38" s="34"/>
      <c r="D38" s="34"/>
      <c r="E38" s="34"/>
      <c r="F38" s="34"/>
    </row>
  </sheetData>
  <mergeCells count="4">
    <mergeCell ref="A1:F1"/>
    <mergeCell ref="A2:F2"/>
    <mergeCell ref="B3:E3"/>
    <mergeCell ref="F3:F4"/>
  </mergeCells>
  <printOptions horizontalCentered="1"/>
  <pageMargins left="0.23622047244094491" right="0.23622047244094491" top="0.56999999999999995" bottom="0.36" header="0.31496062992125984" footer="0.31496062992125984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2</vt:lpstr>
      <vt:lpstr>'Sumario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2026-01-06T14:40:44Z</dcterms:created>
  <dcterms:modified xsi:type="dcterms:W3CDTF">2026-01-06T14:53:38Z</dcterms:modified>
</cp:coreProperties>
</file>