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4F386058-1917-4C46-B6F5-9260057C2256}" xr6:coauthVersionLast="36" xr6:coauthVersionMax="36" xr10:uidLastSave="{00000000-0000-0000-0000-000000000000}"/>
  <bookViews>
    <workbookView xWindow="0" yWindow="0" windowWidth="28800" windowHeight="12225" xr2:uid="{7859E8FD-BEC4-4CB5-ABE7-15AC1DD1A489}"/>
  </bookViews>
  <sheets>
    <sheet name="Sumario7" sheetId="1" r:id="rId1"/>
  </sheets>
  <definedNames>
    <definedName name="_xlnm.Print_Area" localSheetId="0">Sumario7!$A$1:$G$103</definedName>
    <definedName name="_xlnm.Print_Titles" localSheetId="0">Sumario7!$1:$5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B99" i="1"/>
  <c r="F101" i="1"/>
  <c r="G101" i="1"/>
  <c r="F100" i="1"/>
  <c r="G100" i="1"/>
  <c r="E99" i="1"/>
  <c r="D99" i="1"/>
  <c r="G98" i="1"/>
  <c r="G97" i="1" s="1"/>
  <c r="D97" i="1"/>
  <c r="C97" i="1"/>
  <c r="F98" i="1"/>
  <c r="F97" i="1" s="1"/>
  <c r="E97" i="1"/>
  <c r="F96" i="1"/>
  <c r="G96" i="1"/>
  <c r="E94" i="1"/>
  <c r="D94" i="1"/>
  <c r="G95" i="1"/>
  <c r="F95" i="1"/>
  <c r="B94" i="1"/>
  <c r="F93" i="1"/>
  <c r="G93" i="1"/>
  <c r="F92" i="1"/>
  <c r="G92" i="1"/>
  <c r="G91" i="1"/>
  <c r="F91" i="1"/>
  <c r="G90" i="1"/>
  <c r="B87" i="1"/>
  <c r="F89" i="1"/>
  <c r="E87" i="1"/>
  <c r="F88" i="1"/>
  <c r="G88" i="1"/>
  <c r="D87" i="1"/>
  <c r="G86" i="1"/>
  <c r="F86" i="1"/>
  <c r="F85" i="1"/>
  <c r="G85" i="1"/>
  <c r="F84" i="1"/>
  <c r="G84" i="1"/>
  <c r="G83" i="1"/>
  <c r="F83" i="1"/>
  <c r="G82" i="1"/>
  <c r="F82" i="1"/>
  <c r="F81" i="1"/>
  <c r="G81" i="1"/>
  <c r="F80" i="1"/>
  <c r="G80" i="1"/>
  <c r="G79" i="1"/>
  <c r="F79" i="1"/>
  <c r="G78" i="1"/>
  <c r="F78" i="1"/>
  <c r="F77" i="1"/>
  <c r="G77" i="1"/>
  <c r="F76" i="1"/>
  <c r="G76" i="1"/>
  <c r="G75" i="1"/>
  <c r="F75" i="1"/>
  <c r="G74" i="1"/>
  <c r="B71" i="1"/>
  <c r="F73" i="1"/>
  <c r="E71" i="1"/>
  <c r="G73" i="1"/>
  <c r="F72" i="1"/>
  <c r="G72" i="1"/>
  <c r="D71" i="1"/>
  <c r="G70" i="1"/>
  <c r="G69" i="1" s="1"/>
  <c r="D69" i="1"/>
  <c r="C69" i="1"/>
  <c r="F70" i="1"/>
  <c r="F69" i="1" s="1"/>
  <c r="E69" i="1"/>
  <c r="G68" i="1"/>
  <c r="F68" i="1"/>
  <c r="F67" i="1"/>
  <c r="G67" i="1"/>
  <c r="F66" i="1"/>
  <c r="G66" i="1"/>
  <c r="G65" i="1"/>
  <c r="F65" i="1"/>
  <c r="G64" i="1"/>
  <c r="F64" i="1"/>
  <c r="F63" i="1"/>
  <c r="G63" i="1"/>
  <c r="F62" i="1"/>
  <c r="G62" i="1"/>
  <c r="G61" i="1"/>
  <c r="F61" i="1"/>
  <c r="G60" i="1"/>
  <c r="F60" i="1"/>
  <c r="F59" i="1"/>
  <c r="G59" i="1"/>
  <c r="F58" i="1"/>
  <c r="G58" i="1"/>
  <c r="G57" i="1"/>
  <c r="F57" i="1"/>
  <c r="G56" i="1"/>
  <c r="F56" i="1"/>
  <c r="F55" i="1"/>
  <c r="G55" i="1"/>
  <c r="F54" i="1"/>
  <c r="G54" i="1"/>
  <c r="G53" i="1"/>
  <c r="F53" i="1"/>
  <c r="G52" i="1"/>
  <c r="F52" i="1"/>
  <c r="F51" i="1"/>
  <c r="G51" i="1"/>
  <c r="F50" i="1"/>
  <c r="G50" i="1"/>
  <c r="G49" i="1"/>
  <c r="F49" i="1"/>
  <c r="G48" i="1"/>
  <c r="F48" i="1"/>
  <c r="F47" i="1"/>
  <c r="G47" i="1"/>
  <c r="F46" i="1"/>
  <c r="G46" i="1"/>
  <c r="G45" i="1"/>
  <c r="F45" i="1"/>
  <c r="G44" i="1"/>
  <c r="F44" i="1"/>
  <c r="F43" i="1"/>
  <c r="G43" i="1"/>
  <c r="F42" i="1"/>
  <c r="G42" i="1"/>
  <c r="G41" i="1"/>
  <c r="F41" i="1"/>
  <c r="G40" i="1"/>
  <c r="F40" i="1"/>
  <c r="F39" i="1"/>
  <c r="G39" i="1"/>
  <c r="F38" i="1"/>
  <c r="G38" i="1"/>
  <c r="G37" i="1"/>
  <c r="F37" i="1"/>
  <c r="G36" i="1"/>
  <c r="F36" i="1"/>
  <c r="F35" i="1"/>
  <c r="G35" i="1"/>
  <c r="F34" i="1"/>
  <c r="G34" i="1"/>
  <c r="G33" i="1"/>
  <c r="F33" i="1"/>
  <c r="G32" i="1"/>
  <c r="F32" i="1"/>
  <c r="F31" i="1"/>
  <c r="G31" i="1"/>
  <c r="F30" i="1"/>
  <c r="G30" i="1"/>
  <c r="E28" i="1"/>
  <c r="D28" i="1"/>
  <c r="G29" i="1"/>
  <c r="F29" i="1"/>
  <c r="B28" i="1"/>
  <c r="F27" i="1"/>
  <c r="G27" i="1"/>
  <c r="F26" i="1"/>
  <c r="G26" i="1"/>
  <c r="D22" i="1"/>
  <c r="G25" i="1"/>
  <c r="F25" i="1"/>
  <c r="G24" i="1"/>
  <c r="F24" i="1"/>
  <c r="F23" i="1"/>
  <c r="G23" i="1"/>
  <c r="B22" i="1"/>
  <c r="C22" i="1"/>
  <c r="G21" i="1"/>
  <c r="F21" i="1"/>
  <c r="G20" i="1"/>
  <c r="B17" i="1"/>
  <c r="F19" i="1"/>
  <c r="E17" i="1"/>
  <c r="G19" i="1"/>
  <c r="F18" i="1"/>
  <c r="C17" i="1"/>
  <c r="D17" i="1"/>
  <c r="G16" i="1"/>
  <c r="F16" i="1"/>
  <c r="F15" i="1"/>
  <c r="G15" i="1"/>
  <c r="F14" i="1"/>
  <c r="G14" i="1"/>
  <c r="E12" i="1"/>
  <c r="D12" i="1"/>
  <c r="G13" i="1"/>
  <c r="F13" i="1"/>
  <c r="B12" i="1"/>
  <c r="F11" i="1"/>
  <c r="G11" i="1"/>
  <c r="F10" i="1"/>
  <c r="G10" i="1"/>
  <c r="D6" i="1"/>
  <c r="G9" i="1"/>
  <c r="F9" i="1"/>
  <c r="G8" i="1"/>
  <c r="F8" i="1"/>
  <c r="F7" i="1"/>
  <c r="G7" i="1"/>
  <c r="B6" i="1"/>
  <c r="C6" i="1"/>
  <c r="G12" i="1" l="1"/>
  <c r="F94" i="1"/>
  <c r="G6" i="1"/>
  <c r="F12" i="1"/>
  <c r="G94" i="1"/>
  <c r="F28" i="1"/>
  <c r="G28" i="1"/>
  <c r="D103" i="1"/>
  <c r="G22" i="1"/>
  <c r="G71" i="1"/>
  <c r="G99" i="1"/>
  <c r="F6" i="1"/>
  <c r="F22" i="1"/>
  <c r="G18" i="1"/>
  <c r="G17" i="1" s="1"/>
  <c r="C12" i="1"/>
  <c r="C28" i="1"/>
  <c r="B69" i="1"/>
  <c r="B97" i="1"/>
  <c r="F20" i="1"/>
  <c r="F17" i="1" s="1"/>
  <c r="F74" i="1"/>
  <c r="F71" i="1" s="1"/>
  <c r="F90" i="1"/>
  <c r="F87" i="1" s="1"/>
  <c r="F102" i="1"/>
  <c r="F99" i="1" s="1"/>
  <c r="E6" i="1"/>
  <c r="E22" i="1"/>
  <c r="C71" i="1"/>
  <c r="C87" i="1"/>
  <c r="G89" i="1"/>
  <c r="G87" i="1" s="1"/>
  <c r="C99" i="1"/>
  <c r="C94" i="1"/>
  <c r="B103" i="1" l="1"/>
  <c r="C103" i="1"/>
  <c r="G103" i="1"/>
  <c r="E103" i="1"/>
  <c r="F103" i="1"/>
</calcChain>
</file>

<file path=xl/sharedStrings.xml><?xml version="1.0" encoding="utf-8"?>
<sst xmlns="http://schemas.openxmlformats.org/spreadsheetml/2006/main" count="111" uniqueCount="106">
  <si>
    <t>SISTEMA DE PAGO</t>
  </si>
  <si>
    <t>TOTAL</t>
  </si>
  <si>
    <t>INSTITUCION</t>
  </si>
  <si>
    <t>LEY DE SALARIOS</t>
  </si>
  <si>
    <t>CONTRATOS</t>
  </si>
  <si>
    <t>Plazas</t>
  </si>
  <si>
    <t>Montos</t>
  </si>
  <si>
    <t>0500 PRESIDENCIA DE LA REPÚBLICA</t>
  </si>
  <si>
    <t>0501 Instituto Nacional de los Deportes de El Salvador</t>
  </si>
  <si>
    <t>0504 Instituto Salvadoreño para el Desarrollo de la Mujer</t>
  </si>
  <si>
    <t>0556 Dirección Nacional de Obras Municipales</t>
  </si>
  <si>
    <t>0557 Dirección Nacional de Compras Públicas</t>
  </si>
  <si>
    <t>0558 Agencia de Promoción de Inversiones y Expotaciones de El Salvador</t>
  </si>
  <si>
    <t>2300  RAMO  DE GOBERNACIÓN Y DESARROLLO TERRITORIAL</t>
  </si>
  <si>
    <t>2304 Instituto Administrador de los Beneficios y Prestaciones Sociales de los Veteranos Militares y Excombatientes</t>
  </si>
  <si>
    <t>2305 Consejo Nacional para la Inclusión de las Personas con Discapacidad</t>
  </si>
  <si>
    <t>2306 Cuerpo de Bomberos de El Salvador</t>
  </si>
  <si>
    <t>2307 Dirección de Integracion</t>
  </si>
  <si>
    <t>2400 RAMO DE  JUSTICIA Y SEGURIDAD PÚBLICA</t>
  </si>
  <si>
    <t>2401 Academia Nacional de Seguridad Pública</t>
  </si>
  <si>
    <t>2402 Unidad  Técnica Ejecutiva</t>
  </si>
  <si>
    <t>2403 Consejo Nacional de Administración de Bienes</t>
  </si>
  <si>
    <t>2404 Registro Nacional de las Personas Naturales</t>
  </si>
  <si>
    <t>3100 RAMO DE EDUCACIÓN</t>
  </si>
  <si>
    <t>3101 Universidad de El Salvador</t>
  </si>
  <si>
    <t>3105 Caja Mutual de los Empleados del Ministerio de Educación</t>
  </si>
  <si>
    <t>3107 Institituto Salvadoreño de Bienestar Magisterial</t>
  </si>
  <si>
    <t>3109 Consejo Nacional de la Primera Infancia, Niñez y Adolescencia</t>
  </si>
  <si>
    <t>3110 Instituto Crecer Juntos</t>
  </si>
  <si>
    <t>3200 RAMO DE SALUD</t>
  </si>
  <si>
    <t>3201 Hospital Nacional Rosales</t>
  </si>
  <si>
    <t>3202 Hospital Nacional "Benjamín Bloom"</t>
  </si>
  <si>
    <t>3203 Hospital Nacional de la Mujer "Dra. María Isabel Rodriguez"</t>
  </si>
  <si>
    <t>3204 Hospital Nacional Psiquiátrico "Dr. José Molina Martínez "</t>
  </si>
  <si>
    <t>3205 Hosp. Nac. de Neumología y Medicina Familiar "Dr. José Antonio Saldaña", San Salvador</t>
  </si>
  <si>
    <t>3206 Hospital Nacional "San Juan de Dios", Santa Ana</t>
  </si>
  <si>
    <t>3207 Hospital Nacional "Francisco Menéndez", Ahuachapán</t>
  </si>
  <si>
    <t>3208 Hospital Nacional "Dr. Jorge Mazzini Villacorta", Sonsonate</t>
  </si>
  <si>
    <t>3209 Hospital Nacional "Dr. Luis Edmundo Vásquez", Chalatenango</t>
  </si>
  <si>
    <t>3210 Hospital Nacional "San Rafael", Santa Tecla, La Libertad</t>
  </si>
  <si>
    <t>3211 Hospital Nacional "Santa Gertrudis", San Vicente</t>
  </si>
  <si>
    <t>3212 Hospital Nacional "Santa Teresa", Zacatecoluca</t>
  </si>
  <si>
    <t>3213 Hospital Nacional "San Juan de Dios", San Miguel</t>
  </si>
  <si>
    <t>3214 Hospital Nacional "San Pedro", Usulután</t>
  </si>
  <si>
    <t>3215 Hospital Nacional "Dr. Juan José Fernández", Zacamil</t>
  </si>
  <si>
    <t>3216 Hospital Nacional "Enfermera Angélica Vidal de Najarro", San Bartolo, San Salvador</t>
  </si>
  <si>
    <t>3217 Hospital Nacional "Nuestra Señora de Fátima", Cojutepeque, Cuscatlán</t>
  </si>
  <si>
    <t>3218 Hospital Nacional de La Unión</t>
  </si>
  <si>
    <t>3219 Hospital Nacional de Ilobasco</t>
  </si>
  <si>
    <t>3220 Hospital Nacional de Nueva Guadalupe</t>
  </si>
  <si>
    <t>3221 Hospital Nacional "Monseñor Oscar Arnulfo Romero y Galdámez", Ciudad Barrios, San Miguel</t>
  </si>
  <si>
    <t>3222 Hospital Nacional "San Jerónimo Emiliani", Sensuntepeque, Cabañas</t>
  </si>
  <si>
    <t>3223 Hospital Nacional de Chalchuapa</t>
  </si>
  <si>
    <t>3224 Hospital Nacional "Arturo Morales", Metapán, Santa Ana</t>
  </si>
  <si>
    <t>3225 Hospital Nacional "Dr. Héctor Antonio Hernández Flores", San Francisco Gotera, Morazán</t>
  </si>
  <si>
    <t>3226 Hospital Nacional de Santa Rosa de Lima</t>
  </si>
  <si>
    <t>3227 Hospital Nacional de Nueva Concepción</t>
  </si>
  <si>
    <t>3228 Hospital Nacional "Dr. Jorge Arturo Mena", Santiago de María, Usulután</t>
  </si>
  <si>
    <t>3229 Hospital Nacional de Jiquilisco</t>
  </si>
  <si>
    <t>3230 Hospital Nacional de Suchitoto</t>
  </si>
  <si>
    <t>3231 Consejo Superior de Salud Pública</t>
  </si>
  <si>
    <t>3232 Instituto Salvadoreño de Rehabilitación Integral</t>
  </si>
  <si>
    <t>3233 Hogar de Ancianos "Narcisa Castillo", Santa Ana</t>
  </si>
  <si>
    <t>3234 Cruz Roja Salvadoreña</t>
  </si>
  <si>
    <t>3235 Fondo Solidario para la Salud</t>
  </si>
  <si>
    <t>3237 Hospital Nacional El Salvador</t>
  </si>
  <si>
    <t>3238 Centro de Maternidad Nacer con Cariño El Nido</t>
  </si>
  <si>
    <t>3239 Instituto Especializado “Hospital Nacional El Salvador”</t>
  </si>
  <si>
    <t>3240 Sistema de Emergencias Médicas</t>
  </si>
  <si>
    <t>3241 Superintendencia de Regulación Sanitaria</t>
  </si>
  <si>
    <t>3300 RAMO DE TRABAJO Y PREVISIÓN SOCIAL</t>
  </si>
  <si>
    <t>3303 Instituto Salvadoreño del Seguro Social</t>
  </si>
  <si>
    <t>4100 RAMO DE ECONOMÍA</t>
  </si>
  <si>
    <t>4101 Centro Internacional de Ferias y Convenciones de El Salvador</t>
  </si>
  <si>
    <t>4103 Consejo de Vigilancia de la Profesión de Contaduría Pública y Auditoría</t>
  </si>
  <si>
    <t>4109 Superintendencia General  de Energía y Telecomunicaciones</t>
  </si>
  <si>
    <t>4114 Centro Nacional de Registros</t>
  </si>
  <si>
    <t>4115 Fondo de Inversión Nacional en Electricidad y Telefonía</t>
  </si>
  <si>
    <t>4117 Superintendencia de Competencia</t>
  </si>
  <si>
    <t>4118 Defensoría del Consumidor</t>
  </si>
  <si>
    <t>4120 Consejo Nacional de Calidad</t>
  </si>
  <si>
    <t>4121 Instituto Salvadoreño de Fomento Cooperativo</t>
  </si>
  <si>
    <t>4122 Comisión Nacional de la Micro y Pequeña Empresa</t>
  </si>
  <si>
    <t>4123 Dirección General de Energía Hidrocarburos y Minas</t>
  </si>
  <si>
    <t>4124 Ente Nacional de Transmisión Electrica</t>
  </si>
  <si>
    <t>4125 Agencia Administradora de Fondos Bitcoin</t>
  </si>
  <si>
    <t>4126 Comisión Nacional de Activos Digitales</t>
  </si>
  <si>
    <t>4127 Instituto Nacional de Capacitación y Formación</t>
  </si>
  <si>
    <t>4200 RAMO DE AGRICULTURA Y GANADERÍA</t>
  </si>
  <si>
    <t>4201 Instituto Salvadoreño de Transformación Agraria</t>
  </si>
  <si>
    <t>4202 Centro Nacional de Tecnología Agropecuaria y Forestal</t>
  </si>
  <si>
    <t>4203 Escuela Nacional de Agricultura</t>
  </si>
  <si>
    <t>4208 Instituto de Bienestar Animal</t>
  </si>
  <si>
    <t>4210 Instituto Salvadoreño del Café</t>
  </si>
  <si>
    <t>4211 Centro de Desarrollo de Comercio Agropecuario</t>
  </si>
  <si>
    <t>4300 RAMO DE OBRAS PÚBLICAS Y DE TRANSPORTE</t>
  </si>
  <si>
    <t>4304 Autoridad de Aviación Civil</t>
  </si>
  <si>
    <t>4308 Fondo de Atención a las Víctimas de Accidentes de Tránsito</t>
  </si>
  <si>
    <t>4400 RAMO DE MEDIO AMBIENTE Y RECURSOS NATURALES</t>
  </si>
  <si>
    <t>4404 Autoridad Salvadoreña del Agua</t>
  </si>
  <si>
    <t>4600 RAMO DE TURISMO</t>
  </si>
  <si>
    <t>4601 Instituto Salvadoreño de Turismo</t>
  </si>
  <si>
    <t>4602 Corporación Salvadoreña de Turismo</t>
  </si>
  <si>
    <t>4603 Autoridad de Planificación del Centro Histórico de San Salvador</t>
  </si>
  <si>
    <t>SUMARIO No. 7  DETALLE DE PLAZAS A TIEMPO COMPLETO POR SISTEMA DE PAGO</t>
  </si>
  <si>
    <t xml:space="preserve">
(En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</si>
</sst>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b/>
      <sz val="9"/>
      <name val="Museo Sans 100"/>
      <family val="3"/>
    </font>
    <font>
      <b/>
      <u/>
      <sz val="9"/>
      <name val="Museo Sans 100"/>
      <family val="3"/>
    </font>
    <font>
      <sz val="9"/>
      <name val="Museo Sans 100"/>
      <family val="3"/>
    </font>
    <font>
      <sz val="10"/>
      <name val="Arial"/>
      <family val="2"/>
    </font>
    <font>
      <b/>
      <sz val="9"/>
      <color indexed="8"/>
      <name val="Museo Sans 100"/>
      <family val="3"/>
    </font>
    <font>
      <sz val="9"/>
      <color indexed="8"/>
      <name val="Museo Sans 100"/>
      <family val="3"/>
    </font>
    <font>
      <b/>
      <sz val="16"/>
      <name val="Museo Sans 900"/>
      <family val="3"/>
    </font>
    <font>
      <b/>
      <u/>
      <sz val="16"/>
      <name val="Museo Sans 900"/>
      <family val="3"/>
    </font>
    <font>
      <b/>
      <sz val="10"/>
      <name val="Museo Sans 900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centerContinuous" vertical="center"/>
    </xf>
    <xf numFmtId="164" fontId="1" fillId="0" borderId="2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3" fontId="2" fillId="0" borderId="9" xfId="1" applyNumberFormat="1" applyFont="1" applyFill="1" applyBorder="1" applyAlignment="1" applyProtection="1">
      <alignment horizontal="right" vertical="center" indent="1"/>
    </xf>
    <xf numFmtId="3" fontId="2" fillId="0" borderId="10" xfId="1" applyNumberFormat="1" applyFont="1" applyFill="1" applyBorder="1" applyAlignment="1" applyProtection="1">
      <alignment horizontal="right" vertical="center" indent="1"/>
    </xf>
    <xf numFmtId="3" fontId="2" fillId="0" borderId="0" xfId="1" applyNumberFormat="1" applyFont="1" applyFill="1" applyBorder="1" applyAlignment="1" applyProtection="1">
      <alignment horizontal="right" vertical="center" indent="1"/>
    </xf>
    <xf numFmtId="3" fontId="2" fillId="0" borderId="11" xfId="1" applyNumberFormat="1" applyFont="1" applyFill="1" applyBorder="1" applyAlignment="1" applyProtection="1">
      <alignment horizontal="right" vertical="center" indent="1"/>
    </xf>
    <xf numFmtId="41" fontId="1" fillId="0" borderId="0" xfId="0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left" vertical="center" wrapText="1" indent="1"/>
    </xf>
    <xf numFmtId="3" fontId="3" fillId="0" borderId="9" xfId="1" applyNumberFormat="1" applyFont="1" applyFill="1" applyBorder="1" applyAlignment="1" applyProtection="1">
      <alignment horizontal="right" vertical="center" indent="1"/>
    </xf>
    <xf numFmtId="3" fontId="3" fillId="0" borderId="10" xfId="1" applyNumberFormat="1" applyFont="1" applyFill="1" applyBorder="1" applyAlignment="1" applyProtection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wrapText="1" indent="1"/>
    </xf>
    <xf numFmtId="3" fontId="3" fillId="0" borderId="11" xfId="0" applyNumberFormat="1" applyFont="1" applyFill="1" applyBorder="1" applyAlignment="1">
      <alignment horizontal="right" vertical="center" wrapText="1" indent="1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164" fontId="1" fillId="0" borderId="0" xfId="1" applyNumberFormat="1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left" vertical="center" wrapText="1" indent="1"/>
    </xf>
    <xf numFmtId="3" fontId="3" fillId="0" borderId="12" xfId="1" applyNumberFormat="1" applyFont="1" applyFill="1" applyBorder="1" applyAlignment="1" applyProtection="1">
      <alignment horizontal="right" vertical="center" indent="1"/>
    </xf>
    <xf numFmtId="3" fontId="3" fillId="0" borderId="13" xfId="1" applyNumberFormat="1" applyFont="1" applyFill="1" applyBorder="1" applyAlignment="1" applyProtection="1">
      <alignment horizontal="right" vertical="center" indent="1"/>
    </xf>
    <xf numFmtId="3" fontId="3" fillId="0" borderId="6" xfId="0" applyNumberFormat="1" applyFont="1" applyFill="1" applyBorder="1" applyAlignment="1">
      <alignment horizontal="right" vertical="center" wrapText="1" indent="1"/>
    </xf>
    <xf numFmtId="3" fontId="3" fillId="0" borderId="14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3" fontId="3" fillId="0" borderId="15" xfId="1" applyNumberFormat="1" applyFont="1" applyFill="1" applyBorder="1" applyAlignment="1" applyProtection="1">
      <alignment horizontal="right" vertical="center" indent="1"/>
    </xf>
    <xf numFmtId="3" fontId="3" fillId="0" borderId="16" xfId="1" applyNumberFormat="1" applyFont="1" applyFill="1" applyBorder="1" applyAlignment="1" applyProtection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wrapText="1" indent="1"/>
    </xf>
    <xf numFmtId="3" fontId="3" fillId="0" borderId="17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left" vertical="top" wrapText="1" indent="1"/>
    </xf>
    <xf numFmtId="3" fontId="2" fillId="0" borderId="9" xfId="1" applyNumberFormat="1" applyFont="1" applyFill="1" applyBorder="1" applyAlignment="1">
      <alignment horizontal="right" vertical="center" indent="1"/>
    </xf>
    <xf numFmtId="3" fontId="2" fillId="0" borderId="10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Fill="1" applyBorder="1" applyAlignment="1">
      <alignment horizontal="right" vertical="center" indent="1"/>
    </xf>
    <xf numFmtId="3" fontId="2" fillId="0" borderId="11" xfId="1" applyNumberFormat="1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vertical="center"/>
    </xf>
    <xf numFmtId="3" fontId="2" fillId="0" borderId="15" xfId="1" applyNumberFormat="1" applyFont="1" applyFill="1" applyBorder="1" applyAlignment="1">
      <alignment horizontal="right" vertical="center" indent="1"/>
    </xf>
    <xf numFmtId="3" fontId="2" fillId="0" borderId="16" xfId="1" applyNumberFormat="1" applyFont="1" applyFill="1" applyBorder="1" applyAlignment="1">
      <alignment horizontal="right" vertical="center" indent="1"/>
    </xf>
    <xf numFmtId="3" fontId="2" fillId="0" borderId="1" xfId="1" applyNumberFormat="1" applyFont="1" applyFill="1" applyBorder="1" applyAlignment="1">
      <alignment horizontal="right" vertical="center" indent="1"/>
    </xf>
    <xf numFmtId="3" fontId="2" fillId="0" borderId="17" xfId="1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2" fillId="0" borderId="11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horizontal="left" vertical="center" indent="1"/>
    </xf>
    <xf numFmtId="0" fontId="1" fillId="0" borderId="18" xfId="0" quotePrefix="1" applyFont="1" applyFill="1" applyBorder="1" applyAlignment="1">
      <alignment horizontal="center" vertical="center"/>
    </xf>
    <xf numFmtId="3" fontId="1" fillId="0" borderId="19" xfId="1" applyNumberFormat="1" applyFont="1" applyFill="1" applyBorder="1" applyAlignment="1" applyProtection="1">
      <alignment horizontal="right" vertical="center" indent="1"/>
    </xf>
    <xf numFmtId="3" fontId="1" fillId="0" borderId="20" xfId="1" applyNumberFormat="1" applyFont="1" applyFill="1" applyBorder="1" applyAlignment="1" applyProtection="1">
      <alignment horizontal="right" vertical="center" indent="1"/>
    </xf>
    <xf numFmtId="3" fontId="1" fillId="0" borderId="18" xfId="1" applyNumberFormat="1" applyFont="1" applyFill="1" applyBorder="1" applyAlignment="1" applyProtection="1">
      <alignment horizontal="right" vertical="center" indent="1"/>
    </xf>
    <xf numFmtId="3" fontId="1" fillId="0" borderId="21" xfId="1" applyNumberFormat="1" applyFont="1" applyFill="1" applyBorder="1" applyAlignment="1" applyProtection="1">
      <alignment horizontal="right" vertical="center" indent="1"/>
    </xf>
    <xf numFmtId="3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0175-339F-4087-BC9A-B1C58E55D70C}">
  <sheetPr>
    <tabColor rgb="FF00B050"/>
  </sheetPr>
  <dimension ref="A1:N104"/>
  <sheetViews>
    <sheetView showGridLines="0" showZeros="0" tabSelected="1" zoomScale="110" zoomScaleNormal="110" zoomScaleSheetLayoutView="100" workbookViewId="0">
      <pane ySplit="5" topLeftCell="A6" activePane="bottomLeft" state="frozen"/>
      <selection activeCell="G12" sqref="G12"/>
      <selection pane="bottomLeft" activeCell="K92" sqref="K92"/>
    </sheetView>
  </sheetViews>
  <sheetFormatPr baseColWidth="10" defaultColWidth="11.42578125" defaultRowHeight="15.75" customHeight="1" x14ac:dyDescent="0.2"/>
  <cols>
    <col min="1" max="1" width="81.28515625" style="1" customWidth="1"/>
    <col min="2" max="2" width="10.85546875" style="1" customWidth="1"/>
    <col min="3" max="3" width="16.42578125" style="1" customWidth="1"/>
    <col min="4" max="4" width="10.85546875" style="1" customWidth="1"/>
    <col min="5" max="5" width="16.42578125" style="1" customWidth="1"/>
    <col min="6" max="6" width="10.85546875" style="1" customWidth="1"/>
    <col min="7" max="7" width="16.42578125" style="1" customWidth="1"/>
    <col min="8" max="8" width="4.5703125" style="1" customWidth="1"/>
    <col min="9" max="9" width="8.7109375" style="1" customWidth="1"/>
    <col min="10" max="10" width="12.7109375" style="2" customWidth="1"/>
    <col min="11" max="11" width="8.7109375" style="3" customWidth="1"/>
    <col min="12" max="12" width="12.7109375" style="2" customWidth="1"/>
    <col min="13" max="13" width="9.5703125" style="3" customWidth="1"/>
    <col min="14" max="14" width="12.7109375" style="2" customWidth="1"/>
    <col min="15" max="16384" width="11.42578125" style="1"/>
  </cols>
  <sheetData>
    <row r="1" spans="1:14" ht="31.5" customHeight="1" x14ac:dyDescent="0.2">
      <c r="A1" s="63" t="s">
        <v>104</v>
      </c>
      <c r="B1" s="64"/>
      <c r="C1" s="64"/>
      <c r="D1" s="64"/>
      <c r="E1" s="64"/>
      <c r="F1" s="65"/>
      <c r="G1" s="65"/>
    </row>
    <row r="2" spans="1:14" ht="33.75" customHeight="1" thickBot="1" x14ac:dyDescent="0.25">
      <c r="A2" s="66" t="s">
        <v>105</v>
      </c>
      <c r="B2" s="66"/>
      <c r="C2" s="66"/>
      <c r="D2" s="66"/>
      <c r="E2" s="66"/>
      <c r="F2" s="66"/>
      <c r="G2" s="66"/>
    </row>
    <row r="3" spans="1:14" ht="15.75" customHeight="1" thickTop="1" x14ac:dyDescent="0.2">
      <c r="A3" s="4"/>
      <c r="B3" s="5" t="s">
        <v>0</v>
      </c>
      <c r="C3" s="5"/>
      <c r="D3" s="5"/>
      <c r="E3" s="5"/>
      <c r="F3" s="6" t="s">
        <v>1</v>
      </c>
      <c r="G3" s="7"/>
    </row>
    <row r="4" spans="1:14" ht="15.75" customHeight="1" x14ac:dyDescent="0.2">
      <c r="A4" s="8" t="s">
        <v>2</v>
      </c>
      <c r="B4" s="9" t="s">
        <v>3</v>
      </c>
      <c r="C4" s="9"/>
      <c r="D4" s="10" t="s">
        <v>4</v>
      </c>
      <c r="E4" s="10"/>
      <c r="F4" s="11"/>
      <c r="G4" s="12"/>
    </row>
    <row r="5" spans="1:14" ht="15.75" customHeight="1" thickBot="1" x14ac:dyDescent="0.25">
      <c r="A5" s="13"/>
      <c r="B5" s="14" t="s">
        <v>5</v>
      </c>
      <c r="C5" s="14" t="s">
        <v>6</v>
      </c>
      <c r="D5" s="14" t="s">
        <v>5</v>
      </c>
      <c r="E5" s="14" t="s">
        <v>6</v>
      </c>
      <c r="F5" s="14" t="s">
        <v>5</v>
      </c>
      <c r="G5" s="15" t="s">
        <v>6</v>
      </c>
    </row>
    <row r="6" spans="1:14" ht="24.75" customHeight="1" thickTop="1" x14ac:dyDescent="0.2">
      <c r="A6" s="16" t="s">
        <v>7</v>
      </c>
      <c r="B6" s="17">
        <f t="shared" ref="B6:G6" si="0">SUM(B7:B11)</f>
        <v>208</v>
      </c>
      <c r="C6" s="18">
        <f t="shared" si="0"/>
        <v>2148010</v>
      </c>
      <c r="D6" s="17">
        <f t="shared" si="0"/>
        <v>2878</v>
      </c>
      <c r="E6" s="18">
        <f t="shared" si="0"/>
        <v>34945950</v>
      </c>
      <c r="F6" s="19">
        <f t="shared" si="0"/>
        <v>3086</v>
      </c>
      <c r="G6" s="20">
        <f t="shared" si="0"/>
        <v>37093960</v>
      </c>
      <c r="I6" s="21"/>
      <c r="J6" s="22"/>
      <c r="K6" s="23"/>
      <c r="L6" s="22"/>
      <c r="M6" s="23"/>
      <c r="N6" s="22"/>
    </row>
    <row r="7" spans="1:14" ht="17.25" customHeight="1" x14ac:dyDescent="0.2">
      <c r="A7" s="24" t="s">
        <v>8</v>
      </c>
      <c r="B7" s="25">
        <v>101</v>
      </c>
      <c r="C7" s="26">
        <v>886325</v>
      </c>
      <c r="D7" s="25">
        <v>237</v>
      </c>
      <c r="E7" s="26">
        <v>2460380</v>
      </c>
      <c r="F7" s="27">
        <f t="shared" ref="F7:G11" si="1">+B7+D7</f>
        <v>338</v>
      </c>
      <c r="G7" s="28">
        <f t="shared" si="1"/>
        <v>3346705</v>
      </c>
      <c r="I7" s="29"/>
    </row>
    <row r="8" spans="1:14" ht="17.25" customHeight="1" x14ac:dyDescent="0.2">
      <c r="A8" s="24" t="s">
        <v>9</v>
      </c>
      <c r="B8" s="25">
        <v>107</v>
      </c>
      <c r="C8" s="26">
        <v>1261685</v>
      </c>
      <c r="D8" s="25">
        <v>102</v>
      </c>
      <c r="E8" s="26">
        <v>1319050</v>
      </c>
      <c r="F8" s="27">
        <f t="shared" si="1"/>
        <v>209</v>
      </c>
      <c r="G8" s="28">
        <f t="shared" si="1"/>
        <v>2580735</v>
      </c>
      <c r="I8" s="29"/>
    </row>
    <row r="9" spans="1:14" ht="17.25" customHeight="1" x14ac:dyDescent="0.2">
      <c r="A9" s="24" t="s">
        <v>10</v>
      </c>
      <c r="B9" s="25">
        <v>0</v>
      </c>
      <c r="C9" s="26">
        <v>0</v>
      </c>
      <c r="D9" s="25">
        <v>2361</v>
      </c>
      <c r="E9" s="26">
        <v>27115320</v>
      </c>
      <c r="F9" s="27">
        <f t="shared" si="1"/>
        <v>2361</v>
      </c>
      <c r="G9" s="28">
        <f t="shared" si="1"/>
        <v>27115320</v>
      </c>
      <c r="I9" s="29"/>
    </row>
    <row r="10" spans="1:14" ht="17.25" customHeight="1" x14ac:dyDescent="0.2">
      <c r="A10" s="24" t="s">
        <v>11</v>
      </c>
      <c r="B10" s="25">
        <v>0</v>
      </c>
      <c r="C10" s="26">
        <v>0</v>
      </c>
      <c r="D10" s="25">
        <v>102</v>
      </c>
      <c r="E10" s="26">
        <v>2086800</v>
      </c>
      <c r="F10" s="27">
        <f t="shared" si="1"/>
        <v>102</v>
      </c>
      <c r="G10" s="28">
        <f t="shared" si="1"/>
        <v>2086800</v>
      </c>
      <c r="I10" s="29"/>
    </row>
    <row r="11" spans="1:14" ht="17.25" customHeight="1" x14ac:dyDescent="0.2">
      <c r="A11" s="24" t="s">
        <v>12</v>
      </c>
      <c r="B11" s="25">
        <v>0</v>
      </c>
      <c r="C11" s="26">
        <v>0</v>
      </c>
      <c r="D11" s="25">
        <v>76</v>
      </c>
      <c r="E11" s="26">
        <v>1964400</v>
      </c>
      <c r="F11" s="27">
        <f t="shared" si="1"/>
        <v>76</v>
      </c>
      <c r="G11" s="28">
        <f t="shared" si="1"/>
        <v>1964400</v>
      </c>
      <c r="I11" s="29"/>
    </row>
    <row r="12" spans="1:14" ht="22.5" customHeight="1" x14ac:dyDescent="0.2">
      <c r="A12" s="16" t="s">
        <v>13</v>
      </c>
      <c r="B12" s="17">
        <f t="shared" ref="B12:G12" si="2">SUM(B13:B16)</f>
        <v>6</v>
      </c>
      <c r="C12" s="18">
        <f t="shared" si="2"/>
        <v>55200</v>
      </c>
      <c r="D12" s="17">
        <f t="shared" si="2"/>
        <v>2081</v>
      </c>
      <c r="E12" s="18">
        <f t="shared" si="2"/>
        <v>23432820</v>
      </c>
      <c r="F12" s="19">
        <f t="shared" si="2"/>
        <v>2087</v>
      </c>
      <c r="G12" s="20">
        <f t="shared" si="2"/>
        <v>23488020</v>
      </c>
      <c r="I12" s="16"/>
      <c r="J12" s="22"/>
      <c r="K12" s="23"/>
      <c r="L12" s="22"/>
      <c r="M12" s="23"/>
      <c r="N12" s="22"/>
    </row>
    <row r="13" spans="1:14" ht="23.25" customHeight="1" x14ac:dyDescent="0.2">
      <c r="A13" s="24" t="s">
        <v>14</v>
      </c>
      <c r="B13" s="25">
        <v>6</v>
      </c>
      <c r="C13" s="26">
        <v>55200</v>
      </c>
      <c r="D13" s="25">
        <v>725</v>
      </c>
      <c r="E13" s="26">
        <v>9266400</v>
      </c>
      <c r="F13" s="27">
        <f t="shared" ref="F13:G16" si="3">+B13+D13</f>
        <v>731</v>
      </c>
      <c r="G13" s="28">
        <f t="shared" si="3"/>
        <v>9321600</v>
      </c>
      <c r="I13" s="29"/>
    </row>
    <row r="14" spans="1:14" ht="15.75" customHeight="1" x14ac:dyDescent="0.2">
      <c r="A14" s="24" t="s">
        <v>15</v>
      </c>
      <c r="B14" s="25">
        <v>0</v>
      </c>
      <c r="C14" s="26">
        <v>0</v>
      </c>
      <c r="D14" s="25">
        <v>18</v>
      </c>
      <c r="E14" s="26">
        <v>230680</v>
      </c>
      <c r="F14" s="27">
        <f t="shared" si="3"/>
        <v>18</v>
      </c>
      <c r="G14" s="28">
        <f t="shared" si="3"/>
        <v>230680</v>
      </c>
      <c r="I14" s="29"/>
    </row>
    <row r="15" spans="1:14" ht="15.75" customHeight="1" x14ac:dyDescent="0.2">
      <c r="A15" s="24" t="s">
        <v>16</v>
      </c>
      <c r="B15" s="25">
        <v>0</v>
      </c>
      <c r="C15" s="26">
        <v>0</v>
      </c>
      <c r="D15" s="25">
        <v>1095</v>
      </c>
      <c r="E15" s="26">
        <v>10048940</v>
      </c>
      <c r="F15" s="27">
        <f t="shared" si="3"/>
        <v>1095</v>
      </c>
      <c r="G15" s="28">
        <f t="shared" si="3"/>
        <v>10048940</v>
      </c>
      <c r="I15" s="29"/>
    </row>
    <row r="16" spans="1:14" ht="15.75" customHeight="1" x14ac:dyDescent="0.2">
      <c r="A16" s="24" t="s">
        <v>17</v>
      </c>
      <c r="B16" s="25">
        <v>0</v>
      </c>
      <c r="C16" s="26">
        <v>0</v>
      </c>
      <c r="D16" s="25">
        <v>243</v>
      </c>
      <c r="E16" s="26">
        <v>3886800</v>
      </c>
      <c r="F16" s="27">
        <f t="shared" si="3"/>
        <v>243</v>
      </c>
      <c r="G16" s="28">
        <f t="shared" si="3"/>
        <v>3886800</v>
      </c>
      <c r="I16" s="29"/>
    </row>
    <row r="17" spans="1:14" ht="19.5" customHeight="1" x14ac:dyDescent="0.2">
      <c r="A17" s="16" t="s">
        <v>18</v>
      </c>
      <c r="B17" s="17">
        <f t="shared" ref="B17:G17" si="4">SUM(B18:B21)</f>
        <v>392</v>
      </c>
      <c r="C17" s="18">
        <f t="shared" si="4"/>
        <v>4327595</v>
      </c>
      <c r="D17" s="17">
        <f t="shared" si="4"/>
        <v>501</v>
      </c>
      <c r="E17" s="18">
        <f t="shared" si="4"/>
        <v>7437385</v>
      </c>
      <c r="F17" s="19">
        <f t="shared" si="4"/>
        <v>893</v>
      </c>
      <c r="G17" s="20">
        <f t="shared" si="4"/>
        <v>11764980</v>
      </c>
      <c r="I17" s="16"/>
      <c r="J17" s="22"/>
      <c r="K17" s="23"/>
      <c r="L17" s="22"/>
      <c r="M17" s="23"/>
      <c r="N17" s="22"/>
    </row>
    <row r="18" spans="1:14" ht="15.75" customHeight="1" x14ac:dyDescent="0.2">
      <c r="A18" s="24" t="s">
        <v>19</v>
      </c>
      <c r="B18" s="25">
        <v>306</v>
      </c>
      <c r="C18" s="26">
        <v>2998265</v>
      </c>
      <c r="D18" s="25">
        <v>23</v>
      </c>
      <c r="E18" s="26">
        <v>547770</v>
      </c>
      <c r="F18" s="27">
        <f t="shared" ref="F18:G20" si="5">+B18+D18</f>
        <v>329</v>
      </c>
      <c r="G18" s="28">
        <f t="shared" si="5"/>
        <v>3546035</v>
      </c>
      <c r="I18" s="29"/>
    </row>
    <row r="19" spans="1:14" ht="15.75" customHeight="1" x14ac:dyDescent="0.2">
      <c r="A19" s="24" t="s">
        <v>20</v>
      </c>
      <c r="B19" s="25">
        <v>61</v>
      </c>
      <c r="C19" s="26">
        <v>942930</v>
      </c>
      <c r="D19" s="25">
        <v>2</v>
      </c>
      <c r="E19" s="26">
        <v>52485</v>
      </c>
      <c r="F19" s="27">
        <f t="shared" si="5"/>
        <v>63</v>
      </c>
      <c r="G19" s="28">
        <f t="shared" si="5"/>
        <v>995415</v>
      </c>
      <c r="I19" s="29"/>
    </row>
    <row r="20" spans="1:14" ht="15.75" customHeight="1" x14ac:dyDescent="0.2">
      <c r="A20" s="30" t="s">
        <v>21</v>
      </c>
      <c r="B20" s="25">
        <v>24</v>
      </c>
      <c r="C20" s="26">
        <v>338400</v>
      </c>
      <c r="D20" s="25">
        <v>18</v>
      </c>
      <c r="E20" s="26">
        <v>261600</v>
      </c>
      <c r="F20" s="27">
        <f t="shared" si="5"/>
        <v>42</v>
      </c>
      <c r="G20" s="28">
        <f t="shared" si="5"/>
        <v>600000</v>
      </c>
      <c r="I20" s="29"/>
    </row>
    <row r="21" spans="1:14" ht="15.75" customHeight="1" x14ac:dyDescent="0.2">
      <c r="A21" s="30" t="s">
        <v>22</v>
      </c>
      <c r="B21" s="25">
        <v>1</v>
      </c>
      <c r="C21" s="26">
        <v>48000</v>
      </c>
      <c r="D21" s="25">
        <v>458</v>
      </c>
      <c r="E21" s="26">
        <v>6575530</v>
      </c>
      <c r="F21" s="27">
        <f>+B21+D21</f>
        <v>459</v>
      </c>
      <c r="G21" s="28">
        <f>+C21+E21</f>
        <v>6623530</v>
      </c>
      <c r="I21" s="29"/>
    </row>
    <row r="22" spans="1:14" ht="23.25" customHeight="1" x14ac:dyDescent="0.2">
      <c r="A22" s="16" t="s">
        <v>23</v>
      </c>
      <c r="B22" s="17">
        <f t="shared" ref="B22:G22" si="6">SUM(B23:B27)</f>
        <v>3423</v>
      </c>
      <c r="C22" s="18">
        <f t="shared" si="6"/>
        <v>63027875</v>
      </c>
      <c r="D22" s="17">
        <f t="shared" si="6"/>
        <v>3043</v>
      </c>
      <c r="E22" s="18">
        <f t="shared" si="6"/>
        <v>36307545</v>
      </c>
      <c r="F22" s="19">
        <f t="shared" si="6"/>
        <v>6466</v>
      </c>
      <c r="G22" s="20">
        <f t="shared" si="6"/>
        <v>99335420</v>
      </c>
      <c r="I22" s="16"/>
      <c r="J22" s="22"/>
      <c r="K22" s="23"/>
      <c r="L22" s="22"/>
      <c r="M22" s="23"/>
      <c r="N22" s="22"/>
    </row>
    <row r="23" spans="1:14" ht="15.75" customHeight="1" x14ac:dyDescent="0.2">
      <c r="A23" s="24" t="s">
        <v>24</v>
      </c>
      <c r="B23" s="25">
        <v>3329</v>
      </c>
      <c r="C23" s="26">
        <v>61610450</v>
      </c>
      <c r="D23" s="25">
        <v>0</v>
      </c>
      <c r="E23" s="26">
        <v>0</v>
      </c>
      <c r="F23" s="27">
        <f t="shared" ref="F23:G25" si="7">+B23+D23</f>
        <v>3329</v>
      </c>
      <c r="G23" s="28">
        <f t="shared" si="7"/>
        <v>61610450</v>
      </c>
      <c r="I23" s="29"/>
    </row>
    <row r="24" spans="1:14" ht="15.75" customHeight="1" x14ac:dyDescent="0.2">
      <c r="A24" s="24" t="s">
        <v>25</v>
      </c>
      <c r="B24" s="25">
        <v>91</v>
      </c>
      <c r="C24" s="26">
        <v>1388640</v>
      </c>
      <c r="D24" s="25">
        <v>0</v>
      </c>
      <c r="E24" s="26">
        <v>0</v>
      </c>
      <c r="F24" s="27">
        <f t="shared" si="7"/>
        <v>91</v>
      </c>
      <c r="G24" s="28">
        <f t="shared" si="7"/>
        <v>1388640</v>
      </c>
      <c r="I24" s="29"/>
    </row>
    <row r="25" spans="1:14" ht="15.75" customHeight="1" x14ac:dyDescent="0.2">
      <c r="A25" s="24" t="s">
        <v>26</v>
      </c>
      <c r="B25" s="25">
        <v>3</v>
      </c>
      <c r="C25" s="26">
        <v>28785</v>
      </c>
      <c r="D25" s="25">
        <v>899</v>
      </c>
      <c r="E25" s="26">
        <v>11036925</v>
      </c>
      <c r="F25" s="27">
        <f t="shared" si="7"/>
        <v>902</v>
      </c>
      <c r="G25" s="28">
        <f t="shared" si="7"/>
        <v>11065710</v>
      </c>
      <c r="I25" s="29"/>
    </row>
    <row r="26" spans="1:14" ht="15.75" customHeight="1" x14ac:dyDescent="0.2">
      <c r="A26" s="24" t="s">
        <v>27</v>
      </c>
      <c r="B26" s="25">
        <v>0</v>
      </c>
      <c r="C26" s="26">
        <v>0</v>
      </c>
      <c r="D26" s="25">
        <v>1673</v>
      </c>
      <c r="E26" s="26">
        <v>19314420</v>
      </c>
      <c r="F26" s="27">
        <f>+B26+D26</f>
        <v>1673</v>
      </c>
      <c r="G26" s="28">
        <f>+C26+E26</f>
        <v>19314420</v>
      </c>
      <c r="I26" s="29"/>
    </row>
    <row r="27" spans="1:14" ht="15.75" customHeight="1" x14ac:dyDescent="0.2">
      <c r="A27" s="24" t="s">
        <v>28</v>
      </c>
      <c r="B27" s="25">
        <v>0</v>
      </c>
      <c r="C27" s="26">
        <v>0</v>
      </c>
      <c r="D27" s="25">
        <v>471</v>
      </c>
      <c r="E27" s="26">
        <v>5956200</v>
      </c>
      <c r="F27" s="27">
        <f>+B27+D27</f>
        <v>471</v>
      </c>
      <c r="G27" s="28">
        <f>+C27+E27</f>
        <v>5956200</v>
      </c>
    </row>
    <row r="28" spans="1:14" ht="23.25" customHeight="1" x14ac:dyDescent="0.2">
      <c r="A28" s="16" t="s">
        <v>29</v>
      </c>
      <c r="B28" s="17">
        <f>SUM(B29:B68)</f>
        <v>15342</v>
      </c>
      <c r="C28" s="18">
        <f>SUM(C29:C68)</f>
        <v>245758385</v>
      </c>
      <c r="D28" s="17">
        <f>SUM(D29:D68)</f>
        <v>7501</v>
      </c>
      <c r="E28" s="18">
        <f>SUM(E29:E68)</f>
        <v>83135965</v>
      </c>
      <c r="F28" s="19">
        <f>SUM(F29:F68)</f>
        <v>22843</v>
      </c>
      <c r="G28" s="20">
        <f>SUM(G29:G68)</f>
        <v>328894350</v>
      </c>
      <c r="I28" s="22"/>
      <c r="J28" s="22"/>
      <c r="K28" s="31"/>
      <c r="L28" s="22"/>
      <c r="M28" s="31"/>
      <c r="N28" s="22"/>
    </row>
    <row r="29" spans="1:14" ht="18" customHeight="1" x14ac:dyDescent="0.2">
      <c r="A29" s="24" t="s">
        <v>30</v>
      </c>
      <c r="B29" s="25">
        <v>1463</v>
      </c>
      <c r="C29" s="26">
        <v>25329730</v>
      </c>
      <c r="D29" s="25">
        <v>355</v>
      </c>
      <c r="E29" s="26">
        <v>3474845</v>
      </c>
      <c r="F29" s="27">
        <f>+B29+D29</f>
        <v>1818</v>
      </c>
      <c r="G29" s="28">
        <f>+C29+E29</f>
        <v>28804575</v>
      </c>
      <c r="I29" s="29"/>
    </row>
    <row r="30" spans="1:14" ht="18" customHeight="1" x14ac:dyDescent="0.2">
      <c r="A30" s="24" t="s">
        <v>31</v>
      </c>
      <c r="B30" s="25">
        <v>1098</v>
      </c>
      <c r="C30" s="26">
        <v>22005025</v>
      </c>
      <c r="D30" s="25">
        <v>167</v>
      </c>
      <c r="E30" s="26">
        <v>1374130</v>
      </c>
      <c r="F30" s="27">
        <f t="shared" ref="F30:G61" si="8">+B30+D30</f>
        <v>1265</v>
      </c>
      <c r="G30" s="28">
        <f t="shared" si="8"/>
        <v>23379155</v>
      </c>
      <c r="I30" s="29"/>
    </row>
    <row r="31" spans="1:14" ht="18" customHeight="1" x14ac:dyDescent="0.2">
      <c r="A31" s="24" t="s">
        <v>32</v>
      </c>
      <c r="B31" s="25">
        <v>723</v>
      </c>
      <c r="C31" s="26">
        <v>13660505</v>
      </c>
      <c r="D31" s="25">
        <v>112</v>
      </c>
      <c r="E31" s="26">
        <v>1328050</v>
      </c>
      <c r="F31" s="27">
        <f t="shared" si="8"/>
        <v>835</v>
      </c>
      <c r="G31" s="28">
        <f t="shared" si="8"/>
        <v>14988555</v>
      </c>
      <c r="I31" s="29"/>
    </row>
    <row r="32" spans="1:14" ht="18" customHeight="1" x14ac:dyDescent="0.2">
      <c r="A32" s="24" t="s">
        <v>33</v>
      </c>
      <c r="B32" s="25">
        <v>573</v>
      </c>
      <c r="C32" s="26">
        <v>8961850</v>
      </c>
      <c r="D32" s="25">
        <v>57</v>
      </c>
      <c r="E32" s="26">
        <v>489440</v>
      </c>
      <c r="F32" s="27">
        <f t="shared" si="8"/>
        <v>630</v>
      </c>
      <c r="G32" s="28">
        <f t="shared" si="8"/>
        <v>9451290</v>
      </c>
      <c r="I32" s="29"/>
    </row>
    <row r="33" spans="1:13" ht="18" customHeight="1" x14ac:dyDescent="0.2">
      <c r="A33" s="24" t="s">
        <v>34</v>
      </c>
      <c r="B33" s="25">
        <v>520</v>
      </c>
      <c r="C33" s="26">
        <v>7213885</v>
      </c>
      <c r="D33" s="25">
        <v>294</v>
      </c>
      <c r="E33" s="26">
        <v>2559405</v>
      </c>
      <c r="F33" s="27">
        <f t="shared" si="8"/>
        <v>814</v>
      </c>
      <c r="G33" s="28">
        <f t="shared" si="8"/>
        <v>9773290</v>
      </c>
      <c r="I33" s="29"/>
    </row>
    <row r="34" spans="1:13" s="2" customFormat="1" ht="18" customHeight="1" x14ac:dyDescent="0.2">
      <c r="A34" s="24" t="s">
        <v>35</v>
      </c>
      <c r="B34" s="25">
        <v>1056</v>
      </c>
      <c r="C34" s="26">
        <v>14938885</v>
      </c>
      <c r="D34" s="25">
        <v>270</v>
      </c>
      <c r="E34" s="26">
        <v>2087970</v>
      </c>
      <c r="F34" s="27">
        <f t="shared" si="8"/>
        <v>1326</v>
      </c>
      <c r="G34" s="28">
        <f t="shared" si="8"/>
        <v>17026855</v>
      </c>
      <c r="H34" s="1"/>
      <c r="I34" s="29"/>
      <c r="K34" s="3"/>
      <c r="M34" s="3"/>
    </row>
    <row r="35" spans="1:13" s="2" customFormat="1" ht="18" customHeight="1" x14ac:dyDescent="0.2">
      <c r="A35" s="24" t="s">
        <v>36</v>
      </c>
      <c r="B35" s="25">
        <v>302</v>
      </c>
      <c r="C35" s="26">
        <v>5384290</v>
      </c>
      <c r="D35" s="25">
        <v>255</v>
      </c>
      <c r="E35" s="26">
        <v>1983830</v>
      </c>
      <c r="F35" s="27">
        <f t="shared" si="8"/>
        <v>557</v>
      </c>
      <c r="G35" s="28">
        <f t="shared" si="8"/>
        <v>7368120</v>
      </c>
      <c r="H35" s="1"/>
      <c r="I35" s="29"/>
      <c r="K35" s="3"/>
      <c r="M35" s="3"/>
    </row>
    <row r="36" spans="1:13" s="2" customFormat="1" ht="18" customHeight="1" x14ac:dyDescent="0.2">
      <c r="A36" s="24" t="s">
        <v>37</v>
      </c>
      <c r="B36" s="25">
        <v>556</v>
      </c>
      <c r="C36" s="26">
        <v>8206215</v>
      </c>
      <c r="D36" s="25">
        <v>143</v>
      </c>
      <c r="E36" s="26">
        <v>1292345</v>
      </c>
      <c r="F36" s="27">
        <f t="shared" si="8"/>
        <v>699</v>
      </c>
      <c r="G36" s="28">
        <f t="shared" si="8"/>
        <v>9498560</v>
      </c>
      <c r="H36" s="1"/>
      <c r="I36" s="29"/>
      <c r="K36" s="3"/>
      <c r="M36" s="3"/>
    </row>
    <row r="37" spans="1:13" s="2" customFormat="1" ht="18" customHeight="1" x14ac:dyDescent="0.2">
      <c r="A37" s="24" t="s">
        <v>38</v>
      </c>
      <c r="B37" s="25">
        <v>230</v>
      </c>
      <c r="C37" s="26">
        <v>4196325</v>
      </c>
      <c r="D37" s="25">
        <v>87</v>
      </c>
      <c r="E37" s="26">
        <v>655710</v>
      </c>
      <c r="F37" s="27">
        <f t="shared" si="8"/>
        <v>317</v>
      </c>
      <c r="G37" s="28">
        <f t="shared" si="8"/>
        <v>4852035</v>
      </c>
      <c r="H37" s="1"/>
      <c r="I37" s="29"/>
      <c r="K37" s="3"/>
      <c r="M37" s="3"/>
    </row>
    <row r="38" spans="1:13" s="2" customFormat="1" ht="18" customHeight="1" x14ac:dyDescent="0.2">
      <c r="A38" s="24" t="s">
        <v>39</v>
      </c>
      <c r="B38" s="25">
        <v>740</v>
      </c>
      <c r="C38" s="26">
        <v>11004355</v>
      </c>
      <c r="D38" s="25">
        <v>263</v>
      </c>
      <c r="E38" s="26">
        <v>2372680</v>
      </c>
      <c r="F38" s="27">
        <f t="shared" si="8"/>
        <v>1003</v>
      </c>
      <c r="G38" s="28">
        <f t="shared" si="8"/>
        <v>13377035</v>
      </c>
      <c r="H38" s="1"/>
      <c r="I38" s="29"/>
      <c r="K38" s="3"/>
      <c r="M38" s="3"/>
    </row>
    <row r="39" spans="1:13" s="2" customFormat="1" ht="18" customHeight="1" thickBot="1" x14ac:dyDescent="0.25">
      <c r="A39" s="32" t="s">
        <v>40</v>
      </c>
      <c r="B39" s="33">
        <v>400</v>
      </c>
      <c r="C39" s="34">
        <v>6570370</v>
      </c>
      <c r="D39" s="33">
        <v>85</v>
      </c>
      <c r="E39" s="34">
        <v>737355</v>
      </c>
      <c r="F39" s="35">
        <f t="shared" si="8"/>
        <v>485</v>
      </c>
      <c r="G39" s="36">
        <f t="shared" si="8"/>
        <v>7307725</v>
      </c>
      <c r="H39" s="1"/>
      <c r="I39" s="29"/>
      <c r="K39" s="3"/>
      <c r="M39" s="3"/>
    </row>
    <row r="40" spans="1:13" s="2" customFormat="1" ht="20.100000000000001" customHeight="1" thickTop="1" x14ac:dyDescent="0.2">
      <c r="A40" s="37" t="s">
        <v>41</v>
      </c>
      <c r="B40" s="38">
        <v>430</v>
      </c>
      <c r="C40" s="39">
        <v>6746380</v>
      </c>
      <c r="D40" s="38">
        <v>128</v>
      </c>
      <c r="E40" s="39">
        <v>1106605</v>
      </c>
      <c r="F40" s="40">
        <f t="shared" ref="F40:G51" si="9">+B40+D40</f>
        <v>558</v>
      </c>
      <c r="G40" s="41">
        <f t="shared" si="9"/>
        <v>7852985</v>
      </c>
      <c r="H40" s="1"/>
      <c r="I40" s="1"/>
      <c r="K40" s="3"/>
      <c r="M40" s="3"/>
    </row>
    <row r="41" spans="1:13" s="2" customFormat="1" ht="20.100000000000001" customHeight="1" x14ac:dyDescent="0.2">
      <c r="A41" s="24" t="s">
        <v>42</v>
      </c>
      <c r="B41" s="25">
        <v>1035</v>
      </c>
      <c r="C41" s="26">
        <v>15387170</v>
      </c>
      <c r="D41" s="25">
        <v>244</v>
      </c>
      <c r="E41" s="26">
        <v>2106025</v>
      </c>
      <c r="F41" s="27">
        <f t="shared" si="9"/>
        <v>1279</v>
      </c>
      <c r="G41" s="28">
        <f t="shared" si="9"/>
        <v>17493195</v>
      </c>
      <c r="H41" s="1"/>
      <c r="I41" s="1"/>
      <c r="K41" s="3"/>
      <c r="M41" s="3"/>
    </row>
    <row r="42" spans="1:13" s="2" customFormat="1" ht="20.100000000000001" customHeight="1" x14ac:dyDescent="0.2">
      <c r="A42" s="24" t="s">
        <v>43</v>
      </c>
      <c r="B42" s="25">
        <v>349</v>
      </c>
      <c r="C42" s="26">
        <v>5596845</v>
      </c>
      <c r="D42" s="25">
        <v>90</v>
      </c>
      <c r="E42" s="26">
        <v>767235</v>
      </c>
      <c r="F42" s="27">
        <f t="shared" si="9"/>
        <v>439</v>
      </c>
      <c r="G42" s="28">
        <f t="shared" si="9"/>
        <v>6364080</v>
      </c>
      <c r="H42" s="1"/>
      <c r="I42" s="1"/>
      <c r="K42" s="3"/>
      <c r="M42" s="3"/>
    </row>
    <row r="43" spans="1:13" s="2" customFormat="1" ht="20.100000000000001" customHeight="1" x14ac:dyDescent="0.2">
      <c r="A43" s="24" t="s">
        <v>44</v>
      </c>
      <c r="B43" s="25">
        <v>869</v>
      </c>
      <c r="C43" s="26">
        <v>14986860</v>
      </c>
      <c r="D43" s="25">
        <v>281</v>
      </c>
      <c r="E43" s="26">
        <v>2556795</v>
      </c>
      <c r="F43" s="27">
        <f t="shared" si="9"/>
        <v>1150</v>
      </c>
      <c r="G43" s="28">
        <f t="shared" si="9"/>
        <v>17543655</v>
      </c>
      <c r="H43" s="1"/>
      <c r="I43" s="1"/>
      <c r="K43" s="3"/>
      <c r="M43" s="3"/>
    </row>
    <row r="44" spans="1:13" s="2" customFormat="1" ht="20.100000000000001" customHeight="1" x14ac:dyDescent="0.2">
      <c r="A44" s="24" t="s">
        <v>45</v>
      </c>
      <c r="B44" s="25">
        <v>295</v>
      </c>
      <c r="C44" s="26">
        <v>4621470</v>
      </c>
      <c r="D44" s="25">
        <v>92</v>
      </c>
      <c r="E44" s="26">
        <v>921005</v>
      </c>
      <c r="F44" s="27">
        <f t="shared" si="9"/>
        <v>387</v>
      </c>
      <c r="G44" s="28">
        <f t="shared" si="9"/>
        <v>5542475</v>
      </c>
      <c r="H44" s="1"/>
      <c r="I44" s="1"/>
      <c r="K44" s="3"/>
      <c r="M44" s="3"/>
    </row>
    <row r="45" spans="1:13" s="2" customFormat="1" ht="20.100000000000001" customHeight="1" x14ac:dyDescent="0.2">
      <c r="A45" s="24" t="s">
        <v>46</v>
      </c>
      <c r="B45" s="25">
        <v>366</v>
      </c>
      <c r="C45" s="26">
        <v>5513840</v>
      </c>
      <c r="D45" s="25">
        <v>76</v>
      </c>
      <c r="E45" s="26">
        <v>710800</v>
      </c>
      <c r="F45" s="27">
        <f t="shared" si="9"/>
        <v>442</v>
      </c>
      <c r="G45" s="28">
        <f t="shared" si="9"/>
        <v>6224640</v>
      </c>
      <c r="H45" s="1"/>
      <c r="I45" s="1"/>
      <c r="K45" s="3"/>
      <c r="M45" s="3"/>
    </row>
    <row r="46" spans="1:13" s="2" customFormat="1" ht="20.100000000000001" customHeight="1" x14ac:dyDescent="0.2">
      <c r="A46" s="24" t="s">
        <v>47</v>
      </c>
      <c r="B46" s="25">
        <v>192</v>
      </c>
      <c r="C46" s="26">
        <v>3275360</v>
      </c>
      <c r="D46" s="25">
        <v>104</v>
      </c>
      <c r="E46" s="26">
        <v>821715</v>
      </c>
      <c r="F46" s="27">
        <f t="shared" si="9"/>
        <v>296</v>
      </c>
      <c r="G46" s="28">
        <f t="shared" si="9"/>
        <v>4097075</v>
      </c>
      <c r="H46" s="1"/>
      <c r="I46" s="1"/>
      <c r="K46" s="3"/>
      <c r="M46" s="3"/>
    </row>
    <row r="47" spans="1:13" s="2" customFormat="1" ht="20.100000000000001" customHeight="1" x14ac:dyDescent="0.2">
      <c r="A47" s="24" t="s">
        <v>48</v>
      </c>
      <c r="B47" s="25">
        <v>146</v>
      </c>
      <c r="C47" s="26">
        <v>2395465</v>
      </c>
      <c r="D47" s="25">
        <v>89</v>
      </c>
      <c r="E47" s="26">
        <v>770255</v>
      </c>
      <c r="F47" s="27">
        <f t="shared" si="9"/>
        <v>235</v>
      </c>
      <c r="G47" s="28">
        <f t="shared" si="9"/>
        <v>3165720</v>
      </c>
      <c r="H47" s="1"/>
      <c r="I47" s="1"/>
      <c r="K47" s="3"/>
      <c r="M47" s="3"/>
    </row>
    <row r="48" spans="1:13" s="2" customFormat="1" ht="20.100000000000001" customHeight="1" x14ac:dyDescent="0.2">
      <c r="A48" s="42" t="s">
        <v>49</v>
      </c>
      <c r="B48" s="25">
        <v>129</v>
      </c>
      <c r="C48" s="26">
        <v>2377235</v>
      </c>
      <c r="D48" s="25">
        <v>92</v>
      </c>
      <c r="E48" s="26">
        <v>810085</v>
      </c>
      <c r="F48" s="27">
        <f t="shared" si="9"/>
        <v>221</v>
      </c>
      <c r="G48" s="28">
        <f t="shared" si="9"/>
        <v>3187320</v>
      </c>
      <c r="H48" s="1"/>
      <c r="I48" s="1"/>
      <c r="K48" s="3"/>
      <c r="M48" s="3"/>
    </row>
    <row r="49" spans="1:13" s="2" customFormat="1" ht="20.100000000000001" customHeight="1" x14ac:dyDescent="0.2">
      <c r="A49" s="42" t="s">
        <v>50</v>
      </c>
      <c r="B49" s="25">
        <v>149</v>
      </c>
      <c r="C49" s="26">
        <v>2815635</v>
      </c>
      <c r="D49" s="25">
        <v>61</v>
      </c>
      <c r="E49" s="26">
        <v>471670</v>
      </c>
      <c r="F49" s="27">
        <f t="shared" si="9"/>
        <v>210</v>
      </c>
      <c r="G49" s="28">
        <f t="shared" si="9"/>
        <v>3287305</v>
      </c>
      <c r="H49" s="1"/>
      <c r="I49" s="1"/>
      <c r="K49" s="3"/>
      <c r="M49" s="3"/>
    </row>
    <row r="50" spans="1:13" s="2" customFormat="1" ht="20.100000000000001" customHeight="1" x14ac:dyDescent="0.2">
      <c r="A50" s="42" t="s">
        <v>51</v>
      </c>
      <c r="B50" s="25">
        <v>148</v>
      </c>
      <c r="C50" s="26">
        <v>2734365</v>
      </c>
      <c r="D50" s="25">
        <v>62</v>
      </c>
      <c r="E50" s="26">
        <v>441800</v>
      </c>
      <c r="F50" s="27">
        <f t="shared" si="9"/>
        <v>210</v>
      </c>
      <c r="G50" s="28">
        <f t="shared" si="9"/>
        <v>3176165</v>
      </c>
      <c r="H50" s="1"/>
      <c r="I50" s="1"/>
      <c r="K50" s="3"/>
      <c r="M50" s="3"/>
    </row>
    <row r="51" spans="1:13" s="2" customFormat="1" ht="20.100000000000001" customHeight="1" x14ac:dyDescent="0.2">
      <c r="A51" s="24" t="s">
        <v>52</v>
      </c>
      <c r="B51" s="25">
        <v>152</v>
      </c>
      <c r="C51" s="26">
        <v>2739175</v>
      </c>
      <c r="D51" s="25">
        <v>114</v>
      </c>
      <c r="E51" s="26">
        <v>1083850</v>
      </c>
      <c r="F51" s="27">
        <f t="shared" si="9"/>
        <v>266</v>
      </c>
      <c r="G51" s="28">
        <f t="shared" si="9"/>
        <v>3823025</v>
      </c>
      <c r="H51" s="1"/>
      <c r="I51" s="1"/>
      <c r="K51" s="3"/>
      <c r="M51" s="3"/>
    </row>
    <row r="52" spans="1:13" s="2" customFormat="1" ht="20.100000000000001" customHeight="1" x14ac:dyDescent="0.2">
      <c r="A52" s="24" t="s">
        <v>53</v>
      </c>
      <c r="B52" s="25">
        <v>116</v>
      </c>
      <c r="C52" s="26">
        <v>2127255</v>
      </c>
      <c r="D52" s="25">
        <v>128</v>
      </c>
      <c r="E52" s="26">
        <v>1109645</v>
      </c>
      <c r="F52" s="27">
        <f t="shared" si="8"/>
        <v>244</v>
      </c>
      <c r="G52" s="28">
        <f t="shared" si="8"/>
        <v>3236900</v>
      </c>
      <c r="H52" s="1"/>
      <c r="I52" s="29"/>
      <c r="K52" s="3"/>
      <c r="M52" s="3"/>
    </row>
    <row r="53" spans="1:13" s="2" customFormat="1" ht="20.100000000000001" customHeight="1" x14ac:dyDescent="0.2">
      <c r="A53" s="24" t="s">
        <v>54</v>
      </c>
      <c r="B53" s="25">
        <v>157</v>
      </c>
      <c r="C53" s="26">
        <v>2621445</v>
      </c>
      <c r="D53" s="25">
        <v>122</v>
      </c>
      <c r="E53" s="26">
        <v>1215885</v>
      </c>
      <c r="F53" s="27">
        <f t="shared" si="8"/>
        <v>279</v>
      </c>
      <c r="G53" s="28">
        <f t="shared" si="8"/>
        <v>3837330</v>
      </c>
      <c r="H53" s="1"/>
      <c r="I53" s="29"/>
      <c r="K53" s="3"/>
      <c r="M53" s="3"/>
    </row>
    <row r="54" spans="1:13" s="2" customFormat="1" ht="20.100000000000001" customHeight="1" x14ac:dyDescent="0.2">
      <c r="A54" s="24" t="s">
        <v>55</v>
      </c>
      <c r="B54" s="25">
        <v>133</v>
      </c>
      <c r="C54" s="26">
        <v>2232345</v>
      </c>
      <c r="D54" s="25">
        <v>85</v>
      </c>
      <c r="E54" s="26">
        <v>732585</v>
      </c>
      <c r="F54" s="27">
        <f t="shared" si="8"/>
        <v>218</v>
      </c>
      <c r="G54" s="28">
        <f t="shared" si="8"/>
        <v>2964930</v>
      </c>
      <c r="H54" s="1"/>
      <c r="I54" s="29"/>
      <c r="K54" s="3"/>
      <c r="M54" s="3"/>
    </row>
    <row r="55" spans="1:13" s="2" customFormat="1" ht="20.100000000000001" customHeight="1" x14ac:dyDescent="0.2">
      <c r="A55" s="24" t="s">
        <v>56</v>
      </c>
      <c r="B55" s="25">
        <v>133</v>
      </c>
      <c r="C55" s="26">
        <v>2549995</v>
      </c>
      <c r="D55" s="25">
        <v>62</v>
      </c>
      <c r="E55" s="26">
        <v>542120</v>
      </c>
      <c r="F55" s="27">
        <f t="shared" si="8"/>
        <v>195</v>
      </c>
      <c r="G55" s="28">
        <f t="shared" si="8"/>
        <v>3092115</v>
      </c>
      <c r="H55" s="1"/>
      <c r="I55" s="29"/>
      <c r="K55" s="3"/>
      <c r="M55" s="3"/>
    </row>
    <row r="56" spans="1:13" s="2" customFormat="1" ht="20.100000000000001" customHeight="1" x14ac:dyDescent="0.2">
      <c r="A56" s="24" t="s">
        <v>57</v>
      </c>
      <c r="B56" s="25">
        <v>150</v>
      </c>
      <c r="C56" s="26">
        <v>2769410</v>
      </c>
      <c r="D56" s="25">
        <v>80</v>
      </c>
      <c r="E56" s="26">
        <v>631635</v>
      </c>
      <c r="F56" s="27">
        <f t="shared" si="8"/>
        <v>230</v>
      </c>
      <c r="G56" s="28">
        <f t="shared" si="8"/>
        <v>3401045</v>
      </c>
      <c r="H56" s="1"/>
      <c r="I56" s="29"/>
      <c r="K56" s="3"/>
      <c r="M56" s="3"/>
    </row>
    <row r="57" spans="1:13" s="2" customFormat="1" ht="20.100000000000001" customHeight="1" x14ac:dyDescent="0.2">
      <c r="A57" s="24" t="s">
        <v>58</v>
      </c>
      <c r="B57" s="25">
        <v>134</v>
      </c>
      <c r="C57" s="26">
        <v>2725850</v>
      </c>
      <c r="D57" s="25">
        <v>56</v>
      </c>
      <c r="E57" s="26">
        <v>402380</v>
      </c>
      <c r="F57" s="27">
        <f t="shared" si="8"/>
        <v>190</v>
      </c>
      <c r="G57" s="28">
        <f t="shared" si="8"/>
        <v>3128230</v>
      </c>
      <c r="H57" s="1"/>
      <c r="I57" s="29"/>
      <c r="K57" s="3"/>
      <c r="M57" s="3"/>
    </row>
    <row r="58" spans="1:13" s="2" customFormat="1" ht="20.100000000000001" customHeight="1" x14ac:dyDescent="0.2">
      <c r="A58" s="24" t="s">
        <v>59</v>
      </c>
      <c r="B58" s="25">
        <v>91</v>
      </c>
      <c r="C58" s="26">
        <v>1743055</v>
      </c>
      <c r="D58" s="25">
        <v>75</v>
      </c>
      <c r="E58" s="26">
        <v>594770</v>
      </c>
      <c r="F58" s="27">
        <f t="shared" si="8"/>
        <v>166</v>
      </c>
      <c r="G58" s="28">
        <f t="shared" si="8"/>
        <v>2337825</v>
      </c>
      <c r="H58" s="1"/>
      <c r="I58" s="29"/>
      <c r="K58" s="3"/>
      <c r="M58" s="3"/>
    </row>
    <row r="59" spans="1:13" s="2" customFormat="1" ht="20.100000000000001" customHeight="1" x14ac:dyDescent="0.2">
      <c r="A59" s="24" t="s">
        <v>60</v>
      </c>
      <c r="B59" s="25">
        <v>102</v>
      </c>
      <c r="C59" s="26">
        <v>1027690</v>
      </c>
      <c r="D59" s="25">
        <v>35</v>
      </c>
      <c r="E59" s="26">
        <v>354635</v>
      </c>
      <c r="F59" s="27">
        <f t="shared" si="8"/>
        <v>137</v>
      </c>
      <c r="G59" s="28">
        <f t="shared" si="8"/>
        <v>1382325</v>
      </c>
      <c r="H59" s="1"/>
      <c r="I59" s="29"/>
      <c r="K59" s="3"/>
      <c r="M59" s="3"/>
    </row>
    <row r="60" spans="1:13" s="2" customFormat="1" ht="20.100000000000001" customHeight="1" x14ac:dyDescent="0.2">
      <c r="A60" s="24" t="s">
        <v>61</v>
      </c>
      <c r="B60" s="25">
        <v>402</v>
      </c>
      <c r="C60" s="26">
        <v>6933800</v>
      </c>
      <c r="D60" s="25">
        <v>80</v>
      </c>
      <c r="E60" s="26">
        <v>905495</v>
      </c>
      <c r="F60" s="27">
        <f t="shared" si="8"/>
        <v>482</v>
      </c>
      <c r="G60" s="28">
        <f t="shared" si="8"/>
        <v>7839295</v>
      </c>
      <c r="H60" s="1"/>
      <c r="I60" s="29"/>
      <c r="K60" s="3"/>
      <c r="M60" s="3"/>
    </row>
    <row r="61" spans="1:13" s="2" customFormat="1" ht="20.100000000000001" customHeight="1" x14ac:dyDescent="0.2">
      <c r="A61" s="24" t="s">
        <v>62</v>
      </c>
      <c r="B61" s="25">
        <v>25</v>
      </c>
      <c r="C61" s="26">
        <v>261050</v>
      </c>
      <c r="D61" s="25">
        <v>8</v>
      </c>
      <c r="E61" s="26">
        <v>41280</v>
      </c>
      <c r="F61" s="27">
        <f t="shared" si="8"/>
        <v>33</v>
      </c>
      <c r="G61" s="28">
        <f t="shared" si="8"/>
        <v>302330</v>
      </c>
      <c r="H61" s="1"/>
      <c r="I61" s="29"/>
      <c r="K61" s="3"/>
      <c r="M61" s="3"/>
    </row>
    <row r="62" spans="1:13" ht="18" customHeight="1" x14ac:dyDescent="0.2">
      <c r="A62" s="24" t="s">
        <v>63</v>
      </c>
      <c r="B62" s="25">
        <v>123</v>
      </c>
      <c r="C62" s="26">
        <v>1838380</v>
      </c>
      <c r="D62" s="25">
        <v>0</v>
      </c>
      <c r="E62" s="26">
        <v>0</v>
      </c>
      <c r="F62" s="27">
        <f t="shared" ref="F62:G68" si="10">+B62+D62</f>
        <v>123</v>
      </c>
      <c r="G62" s="28">
        <f t="shared" si="10"/>
        <v>1838380</v>
      </c>
      <c r="I62" s="29"/>
    </row>
    <row r="63" spans="1:13" ht="20.100000000000001" customHeight="1" x14ac:dyDescent="0.2">
      <c r="A63" s="24" t="s">
        <v>64</v>
      </c>
      <c r="B63" s="25">
        <v>1791</v>
      </c>
      <c r="C63" s="26">
        <v>21215620</v>
      </c>
      <c r="D63" s="25">
        <v>551</v>
      </c>
      <c r="E63" s="26">
        <v>8087315</v>
      </c>
      <c r="F63" s="27">
        <f t="shared" si="10"/>
        <v>2342</v>
      </c>
      <c r="G63" s="28">
        <f t="shared" si="10"/>
        <v>29302935</v>
      </c>
      <c r="I63" s="29"/>
    </row>
    <row r="64" spans="1:13" ht="20.100000000000001" customHeight="1" x14ac:dyDescent="0.2">
      <c r="A64" s="24" t="s">
        <v>65</v>
      </c>
      <c r="B64" s="25">
        <v>23</v>
      </c>
      <c r="C64" s="26">
        <v>316220</v>
      </c>
      <c r="D64" s="25">
        <v>1627</v>
      </c>
      <c r="E64" s="26">
        <v>21257685</v>
      </c>
      <c r="F64" s="27">
        <f t="shared" si="10"/>
        <v>1650</v>
      </c>
      <c r="G64" s="28">
        <f t="shared" si="10"/>
        <v>21573905</v>
      </c>
      <c r="I64" s="29"/>
    </row>
    <row r="65" spans="1:14" ht="20.100000000000001" customHeight="1" x14ac:dyDescent="0.2">
      <c r="A65" s="24" t="s">
        <v>66</v>
      </c>
      <c r="B65" s="25">
        <v>0</v>
      </c>
      <c r="C65" s="26">
        <v>0</v>
      </c>
      <c r="D65" s="25">
        <v>1</v>
      </c>
      <c r="E65" s="26">
        <v>21600</v>
      </c>
      <c r="F65" s="27">
        <f t="shared" si="10"/>
        <v>1</v>
      </c>
      <c r="G65" s="28">
        <f t="shared" si="10"/>
        <v>21600</v>
      </c>
    </row>
    <row r="66" spans="1:14" ht="20.100000000000001" customHeight="1" x14ac:dyDescent="0.2">
      <c r="A66" s="24" t="s">
        <v>67</v>
      </c>
      <c r="B66" s="25">
        <v>0</v>
      </c>
      <c r="C66" s="26">
        <v>0</v>
      </c>
      <c r="D66" s="25">
        <v>9</v>
      </c>
      <c r="E66" s="26">
        <v>232800</v>
      </c>
      <c r="F66" s="27">
        <f t="shared" si="10"/>
        <v>9</v>
      </c>
      <c r="G66" s="28">
        <f t="shared" si="10"/>
        <v>232800</v>
      </c>
    </row>
    <row r="67" spans="1:14" ht="20.100000000000001" customHeight="1" x14ac:dyDescent="0.2">
      <c r="A67" s="24" t="s">
        <v>68</v>
      </c>
      <c r="B67" s="25">
        <v>41</v>
      </c>
      <c r="C67" s="26">
        <v>735035</v>
      </c>
      <c r="D67" s="25">
        <v>398</v>
      </c>
      <c r="E67" s="26">
        <v>4376655</v>
      </c>
      <c r="F67" s="27">
        <f t="shared" si="10"/>
        <v>439</v>
      </c>
      <c r="G67" s="28">
        <f t="shared" si="10"/>
        <v>5111690</v>
      </c>
      <c r="I67" s="29"/>
    </row>
    <row r="68" spans="1:14" ht="17.25" customHeight="1" x14ac:dyDescent="0.2">
      <c r="A68" s="24" t="s">
        <v>69</v>
      </c>
      <c r="B68" s="25">
        <v>0</v>
      </c>
      <c r="C68" s="26">
        <v>0</v>
      </c>
      <c r="D68" s="25">
        <v>663</v>
      </c>
      <c r="E68" s="26">
        <v>11705880</v>
      </c>
      <c r="F68" s="27">
        <f t="shared" si="10"/>
        <v>663</v>
      </c>
      <c r="G68" s="28">
        <f t="shared" si="10"/>
        <v>11705880</v>
      </c>
      <c r="I68" s="29"/>
    </row>
    <row r="69" spans="1:14" ht="17.25" customHeight="1" x14ac:dyDescent="0.2">
      <c r="A69" s="16" t="s">
        <v>70</v>
      </c>
      <c r="B69" s="43">
        <f t="shared" ref="B69:G69" si="11">SUM(B70:B70)</f>
        <v>12200</v>
      </c>
      <c r="C69" s="44">
        <f t="shared" si="11"/>
        <v>154279860</v>
      </c>
      <c r="D69" s="43">
        <f t="shared" si="11"/>
        <v>4789</v>
      </c>
      <c r="E69" s="44">
        <f t="shared" si="11"/>
        <v>48969605</v>
      </c>
      <c r="F69" s="45">
        <f t="shared" si="11"/>
        <v>16989</v>
      </c>
      <c r="G69" s="46">
        <f t="shared" si="11"/>
        <v>203249465</v>
      </c>
      <c r="I69" s="16"/>
      <c r="J69" s="22"/>
      <c r="K69" s="23"/>
      <c r="L69" s="22"/>
      <c r="M69" s="23"/>
      <c r="N69" s="22"/>
    </row>
    <row r="70" spans="1:14" ht="15.75" customHeight="1" thickBot="1" x14ac:dyDescent="0.25">
      <c r="A70" s="32" t="s">
        <v>71</v>
      </c>
      <c r="B70" s="33">
        <v>12200</v>
      </c>
      <c r="C70" s="34">
        <v>154279860</v>
      </c>
      <c r="D70" s="33">
        <v>4789</v>
      </c>
      <c r="E70" s="34">
        <v>48969605</v>
      </c>
      <c r="F70" s="35">
        <f>+B70+D70</f>
        <v>16989</v>
      </c>
      <c r="G70" s="36">
        <f>+C70+E70</f>
        <v>203249465</v>
      </c>
      <c r="I70" s="29"/>
    </row>
    <row r="71" spans="1:14" ht="15.75" customHeight="1" thickTop="1" x14ac:dyDescent="0.2">
      <c r="A71" s="47" t="s">
        <v>72</v>
      </c>
      <c r="B71" s="48">
        <f t="shared" ref="B71:G71" si="12">SUM(B72:B86)</f>
        <v>251</v>
      </c>
      <c r="C71" s="49">
        <f t="shared" si="12"/>
        <v>2936900</v>
      </c>
      <c r="D71" s="48">
        <f t="shared" si="12"/>
        <v>2703</v>
      </c>
      <c r="E71" s="49">
        <f t="shared" si="12"/>
        <v>43903025</v>
      </c>
      <c r="F71" s="50">
        <f t="shared" si="12"/>
        <v>2954</v>
      </c>
      <c r="G71" s="51">
        <f t="shared" si="12"/>
        <v>46839925</v>
      </c>
      <c r="I71" s="21"/>
      <c r="J71" s="22"/>
      <c r="K71" s="23"/>
      <c r="L71" s="22"/>
      <c r="M71" s="23"/>
      <c r="N71" s="22"/>
    </row>
    <row r="72" spans="1:14" ht="20.100000000000001" customHeight="1" x14ac:dyDescent="0.2">
      <c r="A72" s="24" t="s">
        <v>73</v>
      </c>
      <c r="B72" s="25">
        <v>1</v>
      </c>
      <c r="C72" s="26">
        <v>78000</v>
      </c>
      <c r="D72" s="25">
        <v>80</v>
      </c>
      <c r="E72" s="26">
        <v>1058320</v>
      </c>
      <c r="F72" s="27">
        <f>+B72+D72</f>
        <v>81</v>
      </c>
      <c r="G72" s="28">
        <f>+C72+E72</f>
        <v>1136320</v>
      </c>
      <c r="I72" s="29"/>
    </row>
    <row r="73" spans="1:14" ht="20.100000000000001" customHeight="1" x14ac:dyDescent="0.2">
      <c r="A73" s="24" t="s">
        <v>74</v>
      </c>
      <c r="B73" s="25">
        <v>19</v>
      </c>
      <c r="C73" s="26">
        <v>210300</v>
      </c>
      <c r="D73" s="25">
        <v>11</v>
      </c>
      <c r="E73" s="26">
        <v>109620</v>
      </c>
      <c r="F73" s="27">
        <f t="shared" ref="F73:G86" si="13">+B73+D73</f>
        <v>30</v>
      </c>
      <c r="G73" s="28">
        <f t="shared" si="13"/>
        <v>319920</v>
      </c>
      <c r="I73" s="29"/>
    </row>
    <row r="74" spans="1:14" ht="20.100000000000001" customHeight="1" x14ac:dyDescent="0.2">
      <c r="A74" s="24" t="s">
        <v>75</v>
      </c>
      <c r="B74" s="25">
        <v>0</v>
      </c>
      <c r="C74" s="26">
        <v>0</v>
      </c>
      <c r="D74" s="25">
        <v>278</v>
      </c>
      <c r="E74" s="26">
        <v>7599385</v>
      </c>
      <c r="F74" s="27">
        <f t="shared" si="13"/>
        <v>278</v>
      </c>
      <c r="G74" s="28">
        <f t="shared" si="13"/>
        <v>7599385</v>
      </c>
      <c r="I74" s="29"/>
    </row>
    <row r="75" spans="1:14" ht="20.100000000000001" customHeight="1" x14ac:dyDescent="0.2">
      <c r="A75" s="24" t="s">
        <v>76</v>
      </c>
      <c r="B75" s="25">
        <v>0</v>
      </c>
      <c r="C75" s="26">
        <v>0</v>
      </c>
      <c r="D75" s="25">
        <v>1786</v>
      </c>
      <c r="E75" s="26">
        <v>23804265</v>
      </c>
      <c r="F75" s="27">
        <f t="shared" si="13"/>
        <v>1786</v>
      </c>
      <c r="G75" s="28">
        <f t="shared" si="13"/>
        <v>23804265</v>
      </c>
      <c r="I75" s="29"/>
    </row>
    <row r="76" spans="1:14" ht="20.100000000000001" customHeight="1" x14ac:dyDescent="0.2">
      <c r="A76" s="24" t="s">
        <v>77</v>
      </c>
      <c r="B76" s="25">
        <v>3</v>
      </c>
      <c r="C76" s="26">
        <v>45330</v>
      </c>
      <c r="D76" s="25">
        <v>0</v>
      </c>
      <c r="E76" s="26">
        <v>0</v>
      </c>
      <c r="F76" s="27">
        <f t="shared" si="13"/>
        <v>3</v>
      </c>
      <c r="G76" s="28">
        <f t="shared" si="13"/>
        <v>45330</v>
      </c>
      <c r="I76" s="29"/>
    </row>
    <row r="77" spans="1:14" ht="20.100000000000001" customHeight="1" x14ac:dyDescent="0.2">
      <c r="A77" s="24" t="s">
        <v>78</v>
      </c>
      <c r="B77" s="25">
        <v>0</v>
      </c>
      <c r="C77" s="26">
        <v>0</v>
      </c>
      <c r="D77" s="25">
        <v>41</v>
      </c>
      <c r="E77" s="26">
        <v>1074505</v>
      </c>
      <c r="F77" s="27">
        <f t="shared" si="13"/>
        <v>41</v>
      </c>
      <c r="G77" s="28">
        <f t="shared" si="13"/>
        <v>1074505</v>
      </c>
      <c r="I77" s="29"/>
    </row>
    <row r="78" spans="1:14" ht="20.100000000000001" customHeight="1" x14ac:dyDescent="0.2">
      <c r="A78" s="24" t="s">
        <v>79</v>
      </c>
      <c r="B78" s="25">
        <v>62</v>
      </c>
      <c r="C78" s="26">
        <v>604845</v>
      </c>
      <c r="D78" s="25">
        <v>138</v>
      </c>
      <c r="E78" s="26">
        <v>2251540</v>
      </c>
      <c r="F78" s="27">
        <f t="shared" si="13"/>
        <v>200</v>
      </c>
      <c r="G78" s="28">
        <f t="shared" si="13"/>
        <v>2856385</v>
      </c>
      <c r="I78" s="29"/>
    </row>
    <row r="79" spans="1:14" ht="20.100000000000001" customHeight="1" x14ac:dyDescent="0.2">
      <c r="A79" s="24" t="s">
        <v>80</v>
      </c>
      <c r="B79" s="25">
        <v>0</v>
      </c>
      <c r="C79" s="26">
        <v>0</v>
      </c>
      <c r="D79" s="25">
        <v>44</v>
      </c>
      <c r="E79" s="26">
        <v>784380</v>
      </c>
      <c r="F79" s="27">
        <f t="shared" si="13"/>
        <v>44</v>
      </c>
      <c r="G79" s="28">
        <f t="shared" si="13"/>
        <v>784380</v>
      </c>
      <c r="I79" s="29"/>
    </row>
    <row r="80" spans="1:14" ht="20.100000000000001" customHeight="1" x14ac:dyDescent="0.2">
      <c r="A80" s="24" t="s">
        <v>81</v>
      </c>
      <c r="B80" s="25">
        <v>61</v>
      </c>
      <c r="C80" s="26">
        <v>462150</v>
      </c>
      <c r="D80" s="25">
        <v>1</v>
      </c>
      <c r="E80" s="26">
        <v>28800</v>
      </c>
      <c r="F80" s="27">
        <f t="shared" si="13"/>
        <v>62</v>
      </c>
      <c r="G80" s="28">
        <f t="shared" si="13"/>
        <v>490950</v>
      </c>
      <c r="I80" s="29"/>
    </row>
    <row r="81" spans="1:14" ht="20.100000000000001" customHeight="1" x14ac:dyDescent="0.2">
      <c r="A81" s="24" t="s">
        <v>82</v>
      </c>
      <c r="B81" s="25">
        <v>105</v>
      </c>
      <c r="C81" s="26">
        <v>1536275</v>
      </c>
      <c r="D81" s="25">
        <v>24</v>
      </c>
      <c r="E81" s="26">
        <v>513060</v>
      </c>
      <c r="F81" s="27">
        <f t="shared" si="13"/>
        <v>129</v>
      </c>
      <c r="G81" s="28">
        <f t="shared" si="13"/>
        <v>2049335</v>
      </c>
      <c r="I81" s="29"/>
    </row>
    <row r="82" spans="1:14" ht="20.100000000000001" customHeight="1" x14ac:dyDescent="0.2">
      <c r="A82" s="24" t="s">
        <v>83</v>
      </c>
      <c r="B82" s="25">
        <v>0</v>
      </c>
      <c r="C82" s="26">
        <v>0</v>
      </c>
      <c r="D82" s="25">
        <v>162</v>
      </c>
      <c r="E82" s="26">
        <v>2667310</v>
      </c>
      <c r="F82" s="27">
        <f t="shared" si="13"/>
        <v>162</v>
      </c>
      <c r="G82" s="28">
        <f t="shared" si="13"/>
        <v>2667310</v>
      </c>
      <c r="I82" s="29"/>
    </row>
    <row r="83" spans="1:14" ht="20.100000000000001" customHeight="1" x14ac:dyDescent="0.2">
      <c r="A83" s="24" t="s">
        <v>84</v>
      </c>
      <c r="B83" s="25">
        <v>0</v>
      </c>
      <c r="C83" s="26">
        <v>0</v>
      </c>
      <c r="D83" s="25">
        <v>15</v>
      </c>
      <c r="E83" s="26">
        <v>519000</v>
      </c>
      <c r="F83" s="27">
        <f t="shared" si="13"/>
        <v>15</v>
      </c>
      <c r="G83" s="28">
        <f t="shared" si="13"/>
        <v>519000</v>
      </c>
      <c r="I83" s="29"/>
    </row>
    <row r="84" spans="1:14" ht="20.100000000000001" customHeight="1" x14ac:dyDescent="0.2">
      <c r="A84" s="24" t="s">
        <v>85</v>
      </c>
      <c r="B84" s="25">
        <v>0</v>
      </c>
      <c r="C84" s="26">
        <v>0</v>
      </c>
      <c r="D84" s="25">
        <v>13</v>
      </c>
      <c r="E84" s="26">
        <v>403200</v>
      </c>
      <c r="F84" s="27">
        <f t="shared" si="13"/>
        <v>13</v>
      </c>
      <c r="G84" s="28">
        <f t="shared" si="13"/>
        <v>403200</v>
      </c>
      <c r="I84" s="29"/>
    </row>
    <row r="85" spans="1:14" ht="20.100000000000001" customHeight="1" x14ac:dyDescent="0.2">
      <c r="A85" s="24" t="s">
        <v>86</v>
      </c>
      <c r="B85" s="25">
        <v>0</v>
      </c>
      <c r="C85" s="26">
        <v>0</v>
      </c>
      <c r="D85" s="25">
        <v>18</v>
      </c>
      <c r="E85" s="26">
        <v>694800</v>
      </c>
      <c r="F85" s="27">
        <f t="shared" si="13"/>
        <v>18</v>
      </c>
      <c r="G85" s="28">
        <f t="shared" si="13"/>
        <v>694800</v>
      </c>
      <c r="I85" s="29"/>
    </row>
    <row r="86" spans="1:14" ht="20.100000000000001" customHeight="1" x14ac:dyDescent="0.2">
      <c r="A86" s="24" t="s">
        <v>87</v>
      </c>
      <c r="B86" s="25">
        <v>0</v>
      </c>
      <c r="C86" s="26">
        <v>0</v>
      </c>
      <c r="D86" s="25">
        <v>92</v>
      </c>
      <c r="E86" s="26">
        <v>2394840</v>
      </c>
      <c r="F86" s="27">
        <f t="shared" si="13"/>
        <v>92</v>
      </c>
      <c r="G86" s="28">
        <f t="shared" si="13"/>
        <v>2394840</v>
      </c>
      <c r="I86" s="29"/>
    </row>
    <row r="87" spans="1:14" ht="15.75" customHeight="1" x14ac:dyDescent="0.2">
      <c r="A87" s="16" t="s">
        <v>88</v>
      </c>
      <c r="B87" s="43">
        <f t="shared" ref="B87:G87" si="14">SUM(B88:B93)</f>
        <v>588</v>
      </c>
      <c r="C87" s="44">
        <f t="shared" si="14"/>
        <v>6005665</v>
      </c>
      <c r="D87" s="43">
        <f t="shared" si="14"/>
        <v>368</v>
      </c>
      <c r="E87" s="44">
        <f t="shared" si="14"/>
        <v>6120950</v>
      </c>
      <c r="F87" s="45">
        <f t="shared" si="14"/>
        <v>956</v>
      </c>
      <c r="G87" s="46">
        <f t="shared" si="14"/>
        <v>12126615</v>
      </c>
      <c r="I87" s="16"/>
      <c r="J87" s="22"/>
      <c r="K87" s="23"/>
      <c r="L87" s="22"/>
      <c r="M87" s="23"/>
      <c r="N87" s="22"/>
    </row>
    <row r="88" spans="1:14" ht="16.5" customHeight="1" x14ac:dyDescent="0.2">
      <c r="A88" s="24" t="s">
        <v>89</v>
      </c>
      <c r="B88" s="25">
        <v>109</v>
      </c>
      <c r="C88" s="26">
        <v>883685</v>
      </c>
      <c r="D88" s="25">
        <v>2</v>
      </c>
      <c r="E88" s="26">
        <v>41785</v>
      </c>
      <c r="F88" s="27">
        <f t="shared" ref="F88:G93" si="15">+B88+D88</f>
        <v>111</v>
      </c>
      <c r="G88" s="28">
        <f t="shared" si="15"/>
        <v>925470</v>
      </c>
      <c r="I88" s="29"/>
    </row>
    <row r="89" spans="1:14" ht="16.5" customHeight="1" x14ac:dyDescent="0.2">
      <c r="A89" s="24" t="s">
        <v>90</v>
      </c>
      <c r="B89" s="25">
        <v>379</v>
      </c>
      <c r="C89" s="26">
        <v>4196615</v>
      </c>
      <c r="D89" s="25">
        <v>18</v>
      </c>
      <c r="E89" s="26">
        <v>383635</v>
      </c>
      <c r="F89" s="27">
        <f t="shared" si="15"/>
        <v>397</v>
      </c>
      <c r="G89" s="28">
        <f t="shared" si="15"/>
        <v>4580250</v>
      </c>
      <c r="I89" s="29"/>
    </row>
    <row r="90" spans="1:14" ht="16.5" customHeight="1" x14ac:dyDescent="0.2">
      <c r="A90" s="24" t="s">
        <v>91</v>
      </c>
      <c r="B90" s="25">
        <v>100</v>
      </c>
      <c r="C90" s="26">
        <v>925365</v>
      </c>
      <c r="D90" s="25">
        <v>3</v>
      </c>
      <c r="E90" s="26">
        <v>74130</v>
      </c>
      <c r="F90" s="27">
        <f t="shared" si="15"/>
        <v>103</v>
      </c>
      <c r="G90" s="28">
        <f t="shared" si="15"/>
        <v>999495</v>
      </c>
      <c r="I90" s="29"/>
    </row>
    <row r="91" spans="1:14" ht="16.5" customHeight="1" x14ac:dyDescent="0.2">
      <c r="A91" s="24" t="s">
        <v>92</v>
      </c>
      <c r="B91" s="25">
        <v>0</v>
      </c>
      <c r="C91" s="26">
        <v>0</v>
      </c>
      <c r="D91" s="25">
        <v>216</v>
      </c>
      <c r="E91" s="26">
        <v>2881200</v>
      </c>
      <c r="F91" s="27">
        <f t="shared" si="15"/>
        <v>216</v>
      </c>
      <c r="G91" s="28">
        <f t="shared" si="15"/>
        <v>2881200</v>
      </c>
      <c r="I91" s="29"/>
    </row>
    <row r="92" spans="1:14" ht="16.5" customHeight="1" x14ac:dyDescent="0.2">
      <c r="A92" s="24" t="s">
        <v>93</v>
      </c>
      <c r="B92" s="25">
        <v>0</v>
      </c>
      <c r="C92" s="26">
        <v>0</v>
      </c>
      <c r="D92" s="25">
        <v>62</v>
      </c>
      <c r="E92" s="26">
        <v>1126200</v>
      </c>
      <c r="F92" s="27">
        <f t="shared" si="15"/>
        <v>62</v>
      </c>
      <c r="G92" s="28">
        <f t="shared" si="15"/>
        <v>1126200</v>
      </c>
      <c r="I92" s="29"/>
    </row>
    <row r="93" spans="1:14" ht="16.5" customHeight="1" x14ac:dyDescent="0.2">
      <c r="A93" s="24" t="s">
        <v>94</v>
      </c>
      <c r="B93" s="25">
        <v>0</v>
      </c>
      <c r="C93" s="26">
        <v>0</v>
      </c>
      <c r="D93" s="25">
        <v>67</v>
      </c>
      <c r="E93" s="26">
        <v>1614000</v>
      </c>
      <c r="F93" s="27">
        <f t="shared" si="15"/>
        <v>67</v>
      </c>
      <c r="G93" s="28">
        <f t="shared" si="15"/>
        <v>1614000</v>
      </c>
      <c r="I93" s="29"/>
    </row>
    <row r="94" spans="1:14" ht="15.75" customHeight="1" x14ac:dyDescent="0.2">
      <c r="A94" s="52" t="s">
        <v>95</v>
      </c>
      <c r="B94" s="17">
        <f t="shared" ref="B94:G94" si="16">SUM(B95:B96)</f>
        <v>0</v>
      </c>
      <c r="C94" s="18">
        <f t="shared" si="16"/>
        <v>0</v>
      </c>
      <c r="D94" s="17">
        <f t="shared" si="16"/>
        <v>220</v>
      </c>
      <c r="E94" s="18">
        <f t="shared" si="16"/>
        <v>3420540</v>
      </c>
      <c r="F94" s="19">
        <f t="shared" si="16"/>
        <v>220</v>
      </c>
      <c r="G94" s="20">
        <f t="shared" si="16"/>
        <v>3420540</v>
      </c>
      <c r="I94" s="16"/>
      <c r="J94" s="22"/>
      <c r="K94" s="23"/>
      <c r="L94" s="22"/>
      <c r="M94" s="23"/>
      <c r="N94" s="22"/>
    </row>
    <row r="95" spans="1:14" ht="15.75" customHeight="1" x14ac:dyDescent="0.2">
      <c r="A95" s="24" t="s">
        <v>96</v>
      </c>
      <c r="B95" s="25">
        <v>0</v>
      </c>
      <c r="C95" s="26">
        <v>0</v>
      </c>
      <c r="D95" s="25">
        <v>163</v>
      </c>
      <c r="E95" s="26">
        <v>2729340</v>
      </c>
      <c r="F95" s="27">
        <f>B95+D95</f>
        <v>163</v>
      </c>
      <c r="G95" s="28">
        <f>C95+E95</f>
        <v>2729340</v>
      </c>
      <c r="I95" s="29"/>
    </row>
    <row r="96" spans="1:14" ht="15.75" customHeight="1" x14ac:dyDescent="0.2">
      <c r="A96" s="24" t="s">
        <v>97</v>
      </c>
      <c r="B96" s="25">
        <v>0</v>
      </c>
      <c r="C96" s="26">
        <v>0</v>
      </c>
      <c r="D96" s="25">
        <v>57</v>
      </c>
      <c r="E96" s="26">
        <v>691200</v>
      </c>
      <c r="F96" s="27">
        <f>B96+D96</f>
        <v>57</v>
      </c>
      <c r="G96" s="28">
        <f>C96+E96</f>
        <v>691200</v>
      </c>
      <c r="I96" s="29"/>
    </row>
    <row r="97" spans="1:14" ht="15.75" customHeight="1" x14ac:dyDescent="0.2">
      <c r="A97" s="53" t="s">
        <v>98</v>
      </c>
      <c r="B97" s="17">
        <f t="shared" ref="B97:G97" si="17">B98</f>
        <v>0</v>
      </c>
      <c r="C97" s="18">
        <f t="shared" si="17"/>
        <v>0</v>
      </c>
      <c r="D97" s="17">
        <f t="shared" si="17"/>
        <v>153</v>
      </c>
      <c r="E97" s="18">
        <f t="shared" si="17"/>
        <v>3174600</v>
      </c>
      <c r="F97" s="54">
        <f t="shared" si="17"/>
        <v>153</v>
      </c>
      <c r="G97" s="55">
        <f t="shared" si="17"/>
        <v>3174600</v>
      </c>
      <c r="I97" s="16"/>
      <c r="J97" s="22"/>
      <c r="K97" s="23"/>
      <c r="L97" s="22"/>
      <c r="M97" s="23"/>
      <c r="N97" s="22"/>
    </row>
    <row r="98" spans="1:14" ht="15.75" customHeight="1" x14ac:dyDescent="0.2">
      <c r="A98" s="56" t="s">
        <v>99</v>
      </c>
      <c r="B98" s="25">
        <v>0</v>
      </c>
      <c r="C98" s="26">
        <v>0</v>
      </c>
      <c r="D98" s="25">
        <v>153</v>
      </c>
      <c r="E98" s="26">
        <v>3174600</v>
      </c>
      <c r="F98" s="27">
        <f>B98+D98</f>
        <v>153</v>
      </c>
      <c r="G98" s="28">
        <f>C98+E98</f>
        <v>3174600</v>
      </c>
      <c r="I98" s="29"/>
    </row>
    <row r="99" spans="1:14" ht="15.75" customHeight="1" x14ac:dyDescent="0.2">
      <c r="A99" s="52" t="s">
        <v>100</v>
      </c>
      <c r="B99" s="17">
        <f t="shared" ref="B99:G99" si="18">SUM(B100:B102)</f>
        <v>45</v>
      </c>
      <c r="C99" s="18">
        <f t="shared" si="18"/>
        <v>309600</v>
      </c>
      <c r="D99" s="17">
        <f t="shared" si="18"/>
        <v>492</v>
      </c>
      <c r="E99" s="18">
        <f t="shared" si="18"/>
        <v>5362825</v>
      </c>
      <c r="F99" s="19">
        <f t="shared" si="18"/>
        <v>537</v>
      </c>
      <c r="G99" s="20">
        <f t="shared" si="18"/>
        <v>5672425</v>
      </c>
      <c r="I99" s="16"/>
      <c r="J99" s="22"/>
      <c r="K99" s="23"/>
      <c r="L99" s="22"/>
      <c r="M99" s="23"/>
      <c r="N99" s="22"/>
    </row>
    <row r="100" spans="1:14" ht="15.75" customHeight="1" x14ac:dyDescent="0.2">
      <c r="A100" s="24" t="s">
        <v>101</v>
      </c>
      <c r="B100" s="25">
        <v>45</v>
      </c>
      <c r="C100" s="26">
        <v>309600</v>
      </c>
      <c r="D100" s="25">
        <v>345</v>
      </c>
      <c r="E100" s="26">
        <v>2926440</v>
      </c>
      <c r="F100" s="27">
        <f t="shared" ref="F100:G102" si="19">B100+D100</f>
        <v>390</v>
      </c>
      <c r="G100" s="28">
        <f t="shared" si="19"/>
        <v>3236040</v>
      </c>
      <c r="I100" s="29"/>
    </row>
    <row r="101" spans="1:14" ht="15.75" customHeight="1" x14ac:dyDescent="0.2">
      <c r="A101" s="42" t="s">
        <v>102</v>
      </c>
      <c r="B101" s="25">
        <v>0</v>
      </c>
      <c r="C101" s="26">
        <v>0</v>
      </c>
      <c r="D101" s="25">
        <v>120</v>
      </c>
      <c r="E101" s="26">
        <v>1859185</v>
      </c>
      <c r="F101" s="27">
        <f t="shared" si="19"/>
        <v>120</v>
      </c>
      <c r="G101" s="28">
        <f t="shared" si="19"/>
        <v>1859185</v>
      </c>
      <c r="I101" s="29"/>
    </row>
    <row r="102" spans="1:14" ht="15.75" customHeight="1" x14ac:dyDescent="0.2">
      <c r="A102" s="42" t="s">
        <v>103</v>
      </c>
      <c r="B102" s="25">
        <v>0</v>
      </c>
      <c r="C102" s="26">
        <v>0</v>
      </c>
      <c r="D102" s="25">
        <v>27</v>
      </c>
      <c r="E102" s="26">
        <v>577200</v>
      </c>
      <c r="F102" s="27">
        <f t="shared" si="19"/>
        <v>27</v>
      </c>
      <c r="G102" s="28">
        <f t="shared" si="19"/>
        <v>577200</v>
      </c>
      <c r="I102" s="29"/>
    </row>
    <row r="103" spans="1:14" ht="15.75" customHeight="1" thickBot="1" x14ac:dyDescent="0.25">
      <c r="A103" s="57" t="s">
        <v>1</v>
      </c>
      <c r="B103" s="58">
        <f>B6+B12+B17+B22+B28+B69+B71+B87+B94+B97+B99</f>
        <v>32455</v>
      </c>
      <c r="C103" s="59">
        <f>C6+C12+C17+C22+C28+C69+C71+C87+C94+C97+C99</f>
        <v>478849090</v>
      </c>
      <c r="D103" s="58">
        <f>D6+D12+D17+D22+D28+D69+D71+D87+D94+D97+D99</f>
        <v>24729</v>
      </c>
      <c r="E103" s="59">
        <f>E6+E12+E17+E22+E28+E69+E71+E87+E94+E97+E99</f>
        <v>296211210</v>
      </c>
      <c r="F103" s="60">
        <f>F6+F12+F17+F22+F28+F69+F71+F87+F94+F97+F99</f>
        <v>57184</v>
      </c>
      <c r="G103" s="61">
        <f>G6+G12+G17+G22+G28+G69+G71+G87+G94+G97+G99</f>
        <v>775060300</v>
      </c>
      <c r="I103" s="62"/>
      <c r="J103" s="22"/>
      <c r="K103" s="62"/>
      <c r="L103" s="22"/>
      <c r="M103" s="62"/>
      <c r="N103" s="22"/>
    </row>
    <row r="104" spans="1:14" ht="15.75" customHeight="1" thickTop="1" x14ac:dyDescent="0.2"/>
  </sheetData>
  <mergeCells count="6">
    <mergeCell ref="A2:G2"/>
    <mergeCell ref="A1:G1"/>
    <mergeCell ref="B3:E3"/>
    <mergeCell ref="F3:G4"/>
    <mergeCell ref="B4:C4"/>
    <mergeCell ref="D4:E4"/>
  </mergeCells>
  <printOptions horizontalCentered="1"/>
  <pageMargins left="0.39370078740157483" right="0.39370078740157483" top="0.6692913385826772" bottom="0.47244094488188981" header="0.47244094488188981" footer="0.39370078740157483"/>
  <pageSetup scale="75" firstPageNumber="179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Sumario7</vt:lpstr>
      <vt:lpstr>Sumario7!Área_de_impresión</vt:lpstr>
      <vt:lpstr>Sumario7!Títulos_a_imprimir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2025-01-10T22:36:37Z</cp:lastPrinted>
  <dcterms:created xsi:type="dcterms:W3CDTF">2025-01-10T22:30:36Z</dcterms:created>
  <dcterms:modified xsi:type="dcterms:W3CDTF">2025-01-10T22:36:41Z</dcterms:modified>
</cp:coreProperties>
</file>