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GP\Leyes y Proyectos de Presupuesto\2025\LEY PPTO 2025\Sumarios Públicación PTF\02 Instituciones Descentralizadas\"/>
    </mc:Choice>
  </mc:AlternateContent>
  <xr:revisionPtr revIDLastSave="0" documentId="13_ncr:1_{5EFAC306-21EE-4DCF-AE4C-709B05D10739}" xr6:coauthVersionLast="36" xr6:coauthVersionMax="36" xr10:uidLastSave="{00000000-0000-0000-0000-000000000000}"/>
  <bookViews>
    <workbookView xWindow="0" yWindow="0" windowWidth="28800" windowHeight="12228" xr2:uid="{53E11741-4855-4285-8EAE-A71D07BC3969}"/>
  </bookViews>
  <sheets>
    <sheet name="GASTOS CORRIENTES" sheetId="1" r:id="rId1"/>
    <sheet name="GASTOS DE CAPITAL" sheetId="2" r:id="rId2"/>
  </sheets>
  <definedNames>
    <definedName name="_xlnm.Print_Area" localSheetId="0">'GASTOS CORRIENTES'!$A$1:$H$102</definedName>
    <definedName name="_xlnm.Print_Area" localSheetId="1">'GASTOS DE CAPITAL'!$A$1:$K$103</definedName>
    <definedName name="_xlnm.Print_Titles" localSheetId="0">'GASTOS CORRIENTES'!$A:$A,'GASTOS CORRIENTES'!$1:$4</definedName>
    <definedName name="_xlnm.Print_Titles" localSheetId="1">'GASTOS DE CAPITAL'!$A:$A,'GASTOS DE CAPITAL'!$1:$5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2" l="1"/>
  <c r="B99" i="2"/>
  <c r="E99" i="2"/>
  <c r="C99" i="2"/>
  <c r="I99" i="2"/>
  <c r="F99" i="2"/>
  <c r="D99" i="2"/>
  <c r="G97" i="2"/>
  <c r="D97" i="2"/>
  <c r="B97" i="2"/>
  <c r="I97" i="2"/>
  <c r="H97" i="2"/>
  <c r="F97" i="2"/>
  <c r="E97" i="2"/>
  <c r="C97" i="2"/>
  <c r="C94" i="2"/>
  <c r="F94" i="2"/>
  <c r="D94" i="2"/>
  <c r="J95" i="2"/>
  <c r="K95" i="2" s="1"/>
  <c r="H94" i="2"/>
  <c r="G94" i="2"/>
  <c r="E94" i="2"/>
  <c r="B94" i="2"/>
  <c r="E87" i="2"/>
  <c r="J92" i="2"/>
  <c r="K92" i="2" s="1"/>
  <c r="J91" i="2"/>
  <c r="K91" i="2" s="1"/>
  <c r="I87" i="2"/>
  <c r="G87" i="2"/>
  <c r="B87" i="2"/>
  <c r="H87" i="2"/>
  <c r="F87" i="2"/>
  <c r="J85" i="2"/>
  <c r="K85" i="2" s="1"/>
  <c r="J84" i="2"/>
  <c r="K84" i="2" s="1"/>
  <c r="J83" i="2"/>
  <c r="K83" i="2" s="1"/>
  <c r="J82" i="2"/>
  <c r="K82" i="2" s="1"/>
  <c r="J81" i="2"/>
  <c r="K81" i="2" s="1"/>
  <c r="J77" i="2"/>
  <c r="K77" i="2" s="1"/>
  <c r="G71" i="2"/>
  <c r="J76" i="2"/>
  <c r="K76" i="2" s="1"/>
  <c r="J75" i="2"/>
  <c r="K75" i="2" s="1"/>
  <c r="H71" i="2"/>
  <c r="J74" i="2"/>
  <c r="K74" i="2" s="1"/>
  <c r="C71" i="2"/>
  <c r="D71" i="2"/>
  <c r="I69" i="2"/>
  <c r="F69" i="2"/>
  <c r="D69" i="2"/>
  <c r="J70" i="2"/>
  <c r="H69" i="2"/>
  <c r="G69" i="2"/>
  <c r="E69" i="2"/>
  <c r="C69" i="2"/>
  <c r="B69" i="2"/>
  <c r="J68" i="2"/>
  <c r="K68" i="2" s="1"/>
  <c r="J66" i="2"/>
  <c r="K66" i="2" s="1"/>
  <c r="J62" i="2"/>
  <c r="K62" i="2" s="1"/>
  <c r="J60" i="2"/>
  <c r="K60" i="2" s="1"/>
  <c r="J58" i="2"/>
  <c r="K58" i="2" s="1"/>
  <c r="J54" i="2"/>
  <c r="K54" i="2" s="1"/>
  <c r="J52" i="2"/>
  <c r="K52" i="2" s="1"/>
  <c r="J50" i="2"/>
  <c r="K50" i="2" s="1"/>
  <c r="E28" i="2"/>
  <c r="J47" i="2"/>
  <c r="K47" i="2" s="1"/>
  <c r="I28" i="2"/>
  <c r="G28" i="2"/>
  <c r="J44" i="2"/>
  <c r="K44" i="2" s="1"/>
  <c r="J43" i="2"/>
  <c r="K43" i="2" s="1"/>
  <c r="J42" i="2"/>
  <c r="K42" i="2" s="1"/>
  <c r="J41" i="2"/>
  <c r="K41" i="2" s="1"/>
  <c r="C28" i="2"/>
  <c r="J39" i="2"/>
  <c r="K39" i="2" s="1"/>
  <c r="J38" i="2"/>
  <c r="K38" i="2" s="1"/>
  <c r="J36" i="2"/>
  <c r="K36" i="2" s="1"/>
  <c r="J35" i="2"/>
  <c r="K35" i="2" s="1"/>
  <c r="J34" i="2"/>
  <c r="K34" i="2" s="1"/>
  <c r="J33" i="2"/>
  <c r="K33" i="2" s="1"/>
  <c r="J32" i="2"/>
  <c r="K32" i="2" s="1"/>
  <c r="D28" i="2"/>
  <c r="F28" i="2"/>
  <c r="J29" i="2"/>
  <c r="K29" i="2" s="1"/>
  <c r="J27" i="2"/>
  <c r="K27" i="2" s="1"/>
  <c r="C22" i="2"/>
  <c r="J26" i="2"/>
  <c r="K26" i="2" s="1"/>
  <c r="I22" i="2"/>
  <c r="G22" i="2"/>
  <c r="D22" i="2"/>
  <c r="B22" i="2"/>
  <c r="H22" i="2"/>
  <c r="F22" i="2"/>
  <c r="E22" i="2"/>
  <c r="C17" i="2"/>
  <c r="J21" i="2"/>
  <c r="K21" i="2" s="1"/>
  <c r="J20" i="2"/>
  <c r="K20" i="2" s="1"/>
  <c r="I17" i="2"/>
  <c r="G17" i="2"/>
  <c r="D17" i="2"/>
  <c r="B17" i="2"/>
  <c r="H17" i="2"/>
  <c r="F17" i="2"/>
  <c r="E17" i="2"/>
  <c r="C12" i="2"/>
  <c r="J16" i="2"/>
  <c r="K16" i="2" s="1"/>
  <c r="J15" i="2"/>
  <c r="K15" i="2" s="1"/>
  <c r="I12" i="2"/>
  <c r="G12" i="2"/>
  <c r="D12" i="2"/>
  <c r="B12" i="2"/>
  <c r="H12" i="2"/>
  <c r="F12" i="2"/>
  <c r="E12" i="2"/>
  <c r="H6" i="2"/>
  <c r="J11" i="2"/>
  <c r="K11" i="2" s="1"/>
  <c r="E6" i="2"/>
  <c r="J9" i="2"/>
  <c r="K9" i="2" s="1"/>
  <c r="I6" i="2"/>
  <c r="J8" i="2"/>
  <c r="K8" i="2" s="1"/>
  <c r="F6" i="2"/>
  <c r="D6" i="2"/>
  <c r="G6" i="2"/>
  <c r="G98" i="1"/>
  <c r="D98" i="1"/>
  <c r="B98" i="1"/>
  <c r="E98" i="1"/>
  <c r="C98" i="1"/>
  <c r="F98" i="1"/>
  <c r="G96" i="1"/>
  <c r="E96" i="1"/>
  <c r="D96" i="1"/>
  <c r="C96" i="1"/>
  <c r="B96" i="1"/>
  <c r="F96" i="1"/>
  <c r="F93" i="1"/>
  <c r="C93" i="1"/>
  <c r="B93" i="1"/>
  <c r="H88" i="1"/>
  <c r="F86" i="1"/>
  <c r="F70" i="1"/>
  <c r="G68" i="1"/>
  <c r="D68" i="1"/>
  <c r="C68" i="1"/>
  <c r="F68" i="1"/>
  <c r="E68" i="1"/>
  <c r="F21" i="1"/>
  <c r="F16" i="1"/>
  <c r="G11" i="1"/>
  <c r="J69" i="2" l="1"/>
  <c r="K69" i="2" s="1"/>
  <c r="K70" i="2"/>
  <c r="D93" i="1"/>
  <c r="H60" i="1"/>
  <c r="F5" i="1"/>
  <c r="B16" i="1"/>
  <c r="B21" i="1"/>
  <c r="D16" i="1"/>
  <c r="H92" i="1"/>
  <c r="H54" i="1"/>
  <c r="F27" i="1"/>
  <c r="H85" i="1"/>
  <c r="H12" i="1"/>
  <c r="D21" i="1"/>
  <c r="G93" i="1"/>
  <c r="C11" i="1"/>
  <c r="E21" i="1"/>
  <c r="H24" i="1"/>
  <c r="H36" i="1"/>
  <c r="H83" i="1"/>
  <c r="D86" i="1"/>
  <c r="H41" i="1"/>
  <c r="B86" i="1"/>
  <c r="H6" i="1"/>
  <c r="E11" i="1"/>
  <c r="H30" i="1"/>
  <c r="H38" i="1"/>
  <c r="H77" i="1"/>
  <c r="H10" i="1"/>
  <c r="H15" i="1"/>
  <c r="H9" i="1"/>
  <c r="H26" i="1"/>
  <c r="H28" i="1"/>
  <c r="E70" i="1"/>
  <c r="H95" i="1"/>
  <c r="H62" i="1"/>
  <c r="D5" i="1"/>
  <c r="G21" i="1"/>
  <c r="H25" i="1"/>
  <c r="C5" i="1"/>
  <c r="H20" i="1"/>
  <c r="D27" i="1"/>
  <c r="H55" i="1"/>
  <c r="H74" i="1"/>
  <c r="H80" i="1"/>
  <c r="D11" i="1"/>
  <c r="E5" i="1"/>
  <c r="H17" i="1"/>
  <c r="G16" i="1"/>
  <c r="C27" i="1"/>
  <c r="H75" i="1"/>
  <c r="H8" i="1"/>
  <c r="F11" i="1"/>
  <c r="H14" i="1"/>
  <c r="H52" i="1"/>
  <c r="H63" i="1"/>
  <c r="D70" i="1"/>
  <c r="H73" i="1"/>
  <c r="H79" i="1"/>
  <c r="E93" i="1"/>
  <c r="H101" i="1"/>
  <c r="G5" i="1"/>
  <c r="E16" i="1"/>
  <c r="H19" i="1"/>
  <c r="C21" i="1"/>
  <c r="H34" i="1"/>
  <c r="H7" i="1"/>
  <c r="H13" i="1"/>
  <c r="H22" i="1"/>
  <c r="H40" i="1"/>
  <c r="H84" i="1"/>
  <c r="H94" i="1"/>
  <c r="H18" i="1"/>
  <c r="H23" i="1"/>
  <c r="H39" i="1"/>
  <c r="H65" i="1"/>
  <c r="H78" i="1"/>
  <c r="H81" i="1"/>
  <c r="B6" i="2"/>
  <c r="J98" i="2"/>
  <c r="J101" i="2"/>
  <c r="K101" i="2" s="1"/>
  <c r="B11" i="1"/>
  <c r="C16" i="1"/>
  <c r="G27" i="1"/>
  <c r="H31" i="1"/>
  <c r="B27" i="1"/>
  <c r="H37" i="1"/>
  <c r="H44" i="1"/>
  <c r="H48" i="1"/>
  <c r="H58" i="1"/>
  <c r="H61" i="1"/>
  <c r="G86" i="1"/>
  <c r="G103" i="2"/>
  <c r="J53" i="2"/>
  <c r="K53" i="2" s="1"/>
  <c r="J61" i="2"/>
  <c r="K61" i="2" s="1"/>
  <c r="J86" i="2"/>
  <c r="K86" i="2" s="1"/>
  <c r="C87" i="2"/>
  <c r="J93" i="2"/>
  <c r="K93" i="2" s="1"/>
  <c r="J96" i="2"/>
  <c r="J102" i="2"/>
  <c r="K102" i="2" s="1"/>
  <c r="H76" i="1"/>
  <c r="H91" i="1"/>
  <c r="F71" i="2"/>
  <c r="F103" i="2" s="1"/>
  <c r="H67" i="1"/>
  <c r="H43" i="1"/>
  <c r="H47" i="1"/>
  <c r="H64" i="1"/>
  <c r="G70" i="1"/>
  <c r="H82" i="1"/>
  <c r="H28" i="2"/>
  <c r="J45" i="2"/>
  <c r="K45" i="2" s="1"/>
  <c r="J46" i="2"/>
  <c r="K46" i="2" s="1"/>
  <c r="J55" i="2"/>
  <c r="K55" i="2" s="1"/>
  <c r="J63" i="2"/>
  <c r="K63" i="2" s="1"/>
  <c r="B71" i="2"/>
  <c r="E71" i="2"/>
  <c r="E103" i="2" s="1"/>
  <c r="J78" i="2"/>
  <c r="K78" i="2" s="1"/>
  <c r="H51" i="1"/>
  <c r="H100" i="1"/>
  <c r="H33" i="1"/>
  <c r="H57" i="1"/>
  <c r="J56" i="2"/>
  <c r="K56" i="2" s="1"/>
  <c r="J64" i="2"/>
  <c r="K64" i="2" s="1"/>
  <c r="J79" i="2"/>
  <c r="K79" i="2" s="1"/>
  <c r="J80" i="2"/>
  <c r="K80" i="2" s="1"/>
  <c r="E86" i="1"/>
  <c r="E27" i="1"/>
  <c r="B5" i="1"/>
  <c r="H29" i="1"/>
  <c r="H42" i="1"/>
  <c r="H46" i="1"/>
  <c r="H50" i="1"/>
  <c r="H53" i="1"/>
  <c r="H66" i="1"/>
  <c r="C70" i="1"/>
  <c r="H72" i="1"/>
  <c r="H87" i="1"/>
  <c r="H97" i="1"/>
  <c r="H99" i="1"/>
  <c r="J7" i="2"/>
  <c r="K7" i="2" s="1"/>
  <c r="J13" i="2"/>
  <c r="K13" i="2" s="1"/>
  <c r="J18" i="2"/>
  <c r="K18" i="2" s="1"/>
  <c r="J23" i="2"/>
  <c r="K23" i="2" s="1"/>
  <c r="B28" i="2"/>
  <c r="J30" i="2"/>
  <c r="K30" i="2" s="1"/>
  <c r="J37" i="2"/>
  <c r="K37" i="2" s="1"/>
  <c r="J48" i="2"/>
  <c r="K48" i="2" s="1"/>
  <c r="J49" i="2"/>
  <c r="K49" i="2" s="1"/>
  <c r="J57" i="2"/>
  <c r="K57" i="2" s="1"/>
  <c r="J65" i="2"/>
  <c r="K65" i="2" s="1"/>
  <c r="I71" i="2"/>
  <c r="J88" i="2"/>
  <c r="K88" i="2" s="1"/>
  <c r="H99" i="2"/>
  <c r="H59" i="1"/>
  <c r="J72" i="2"/>
  <c r="K72" i="2" s="1"/>
  <c r="H35" i="1"/>
  <c r="C86" i="1"/>
  <c r="H90" i="1"/>
  <c r="H32" i="1"/>
  <c r="H45" i="1"/>
  <c r="H49" i="1"/>
  <c r="H56" i="1"/>
  <c r="H69" i="1"/>
  <c r="B68" i="1"/>
  <c r="H71" i="1"/>
  <c r="B70" i="1"/>
  <c r="H89" i="1"/>
  <c r="C6" i="2"/>
  <c r="J10" i="2"/>
  <c r="K10" i="2" s="1"/>
  <c r="J14" i="2"/>
  <c r="K14" i="2" s="1"/>
  <c r="J19" i="2"/>
  <c r="K19" i="2" s="1"/>
  <c r="J24" i="2"/>
  <c r="K24" i="2" s="1"/>
  <c r="J25" i="2"/>
  <c r="K25" i="2" s="1"/>
  <c r="J31" i="2"/>
  <c r="K31" i="2" s="1"/>
  <c r="J40" i="2"/>
  <c r="K40" i="2" s="1"/>
  <c r="J51" i="2"/>
  <c r="K51" i="2" s="1"/>
  <c r="J59" i="2"/>
  <c r="K59" i="2" s="1"/>
  <c r="J67" i="2"/>
  <c r="K67" i="2" s="1"/>
  <c r="J73" i="2"/>
  <c r="K73" i="2" s="1"/>
  <c r="D87" i="2"/>
  <c r="D103" i="2" s="1"/>
  <c r="J89" i="2"/>
  <c r="K89" i="2" s="1"/>
  <c r="J90" i="2"/>
  <c r="K90" i="2" s="1"/>
  <c r="I94" i="2"/>
  <c r="J100" i="2"/>
  <c r="K100" i="2" s="1"/>
  <c r="J97" i="2" l="1"/>
  <c r="K98" i="2"/>
  <c r="J94" i="2"/>
  <c r="K96" i="2"/>
  <c r="K94" i="2" s="1"/>
  <c r="I103" i="2"/>
  <c r="J17" i="2"/>
  <c r="H103" i="2"/>
  <c r="J71" i="2"/>
  <c r="J22" i="2"/>
  <c r="H11" i="1"/>
  <c r="D102" i="1"/>
  <c r="F102" i="1"/>
  <c r="E102" i="1"/>
  <c r="C102" i="1"/>
  <c r="H5" i="1"/>
  <c r="H21" i="1"/>
  <c r="H16" i="1"/>
  <c r="H93" i="1"/>
  <c r="G102" i="1"/>
  <c r="J99" i="2"/>
  <c r="C103" i="2"/>
  <c r="J12" i="2"/>
  <c r="B102" i="1"/>
  <c r="B103" i="2"/>
  <c r="H27" i="1"/>
  <c r="H68" i="1"/>
  <c r="J6" i="2"/>
  <c r="H98" i="1"/>
  <c r="J87" i="2"/>
  <c r="H96" i="1"/>
  <c r="H70" i="1"/>
  <c r="J28" i="2"/>
  <c r="H86" i="1"/>
  <c r="K6" i="2" l="1"/>
  <c r="H102" i="1"/>
  <c r="K28" i="2"/>
  <c r="K22" i="2"/>
  <c r="K99" i="2"/>
  <c r="K97" i="2"/>
  <c r="K17" i="2"/>
  <c r="K71" i="2"/>
  <c r="K12" i="2"/>
  <c r="K87" i="2"/>
  <c r="J103" i="2"/>
  <c r="K103" i="2" l="1"/>
</calcChain>
</file>

<file path=xl/sharedStrings.xml><?xml version="1.0" encoding="utf-8"?>
<sst xmlns="http://schemas.openxmlformats.org/spreadsheetml/2006/main" count="222" uniqueCount="123">
  <si>
    <t>INSTITUCION</t>
  </si>
  <si>
    <t>GASTOS CORRIENTES</t>
  </si>
  <si>
    <t>Total</t>
  </si>
  <si>
    <t>Remuneraciones</t>
  </si>
  <si>
    <t>Prestaciones de la Seguridad Social</t>
  </si>
  <si>
    <t>Bienes y Servicios</t>
  </si>
  <si>
    <t>Gastos Financieros y Otros</t>
  </si>
  <si>
    <t>Intereses</t>
  </si>
  <si>
    <t>Transferencias Corrientes</t>
  </si>
  <si>
    <t>0500 PRESIDENCIA DE LA REPÚBLICA</t>
  </si>
  <si>
    <t>0501 Instituto Nacional de los Deportes de El Salvador</t>
  </si>
  <si>
    <t>0504 Instituto Salvadoreño para el Desarrollo de la Mujer</t>
  </si>
  <si>
    <t>0556 Dirección Nacional de Obras Municipales</t>
  </si>
  <si>
    <t>0557 Dirección Nacional de Compras Públicas</t>
  </si>
  <si>
    <t>0558 Agencia de Promoción de Inversiones y Expotaciones de El Salvador</t>
  </si>
  <si>
    <t>2300 RAMO DE GOBERNACIÓN Y DESARROLLO TERRITORIAL</t>
  </si>
  <si>
    <t>2304 Instituto Administrador de los Beneficios y Prestaciones Sociales de los Veteranos Militares y Excombatientes</t>
  </si>
  <si>
    <t>2305 Consejo Nacional para la Inclusión de las Personas con Discapacidad</t>
  </si>
  <si>
    <t>2306 Cuerpo de Bomberos de El Salvador</t>
  </si>
  <si>
    <t>2307 Dirección de Integracion</t>
  </si>
  <si>
    <t>2400 RAMO DE  JUSTICIA Y SEGURIDAD PÚBLICA</t>
  </si>
  <si>
    <t>2401 Academia Nacional de Seguridad Pública</t>
  </si>
  <si>
    <t>2402 Unidad Técnica Ejecutiva</t>
  </si>
  <si>
    <t>2403 Consejo Nacional de Administración de Bienes</t>
  </si>
  <si>
    <t>2404 Registro Nacional de las Personas Naturales</t>
  </si>
  <si>
    <t>3100 RAMO DE EDUCACIÓN</t>
  </si>
  <si>
    <t>3101 Universidad de El Salvador</t>
  </si>
  <si>
    <t>3105 Caja Mutual de los Empleados del Ministerio de Educación</t>
  </si>
  <si>
    <t>3107 Institituto Salvadoreño de Bienestar Magisterial</t>
  </si>
  <si>
    <t>3109 Consejo Nacional de la Primera Infancia, Niñez y Adolescencia</t>
  </si>
  <si>
    <t>3110 Instituto Crecer Juntos</t>
  </si>
  <si>
    <t>3200 RAMO DE SALUD</t>
  </si>
  <si>
    <t>3201 Hospital Nacional Rosales</t>
  </si>
  <si>
    <t>3202 Hospital Nacional "Benjamín Bloom"</t>
  </si>
  <si>
    <t>3203 Hospital Nacional de la Mujer "Dra. María Isabel Rodriguez"</t>
  </si>
  <si>
    <t>3204 Hospital Nacional Psiquiátrico "Dr. José Molina Martínez "</t>
  </si>
  <si>
    <t>3205 Hosp. Nac. de Neumología y Medicina Familiar "Dr. José Antonio Saldaña", San Salvador</t>
  </si>
  <si>
    <t>3206 Hospital Nacional "San Juan de Dios", Santa Ana</t>
  </si>
  <si>
    <t>3207 Hospital Nacional "Francisco Menéndez", Ahuachapán</t>
  </si>
  <si>
    <t>3208 Hospital Nacional "Dr. Jorge Mazzini Villacorta", Sonsonate</t>
  </si>
  <si>
    <t>3209 Hospital Nacional "Dr. Luis Edmundo Vásquez", Chalatenango</t>
  </si>
  <si>
    <t>3210 Hospital Nacional "San Rafael", Santa Tecla, La Libertad</t>
  </si>
  <si>
    <t>3211 Hospital Nacional "Santa Gertrudis", San Vicente</t>
  </si>
  <si>
    <t>3212 Hospital Nacional "Santa Teresa", Zacatecoluca</t>
  </si>
  <si>
    <t>3213 Hospital Nacional "San Juan de Dios", San Miguel</t>
  </si>
  <si>
    <t>3214 Hospital Nacional "San Pedro", Usulután</t>
  </si>
  <si>
    <t>3215 Hospital Nacional "Dr. Juan José Fernández", Zacamil</t>
  </si>
  <si>
    <t>3216 Hospital Nacional "Enfermera Angélica Vidal de Najarro", San Bartolo, San Salvador</t>
  </si>
  <si>
    <t>3217 Hospital Nacional "Nuestra Señora de Fátima", Cojutepeque, Cuscatlán</t>
  </si>
  <si>
    <t xml:space="preserve">3218 Hospital Nacional de La Unión </t>
  </si>
  <si>
    <t>3219 Hospital Nacional de Ilobasco</t>
  </si>
  <si>
    <t>3220 Hospital Nacional de Nueva Guadalupe</t>
  </si>
  <si>
    <t>3221 Hospital Nacional "Monseñor Oscar Arnulfo Romero y Galdámez", Ciudad Barrios, San Miguel</t>
  </si>
  <si>
    <t>3222 Hospital Nacional "San Jerónimo Emiliani", Sensuntepeque, Cabañas</t>
  </si>
  <si>
    <t>3223 Hospital Nacional de Chalchuapa</t>
  </si>
  <si>
    <t>3224 Hospital Nacional "Arturo Morales", Metapán, Santa Ana</t>
  </si>
  <si>
    <t>3225 Hospital Nacional "Dr. Héctor Antonio Hernández Flores", San Francisco Gotera, Morazán</t>
  </si>
  <si>
    <t>3226 Hospital Nacional de Santa Rosa de Lima</t>
  </si>
  <si>
    <t>3227 Hospital Nacional de Nueva Concepción</t>
  </si>
  <si>
    <t>3228 Hospital Nacional "Dr. Jorge Arturo Mena", Santiago de María, Usulután</t>
  </si>
  <si>
    <t>3229 Hospital Nacional de Jiquilisco</t>
  </si>
  <si>
    <t>3230 Hospital Nacional de Suchitoto</t>
  </si>
  <si>
    <t>3231 Consejo Superior de Salud Pública</t>
  </si>
  <si>
    <t>3232 Instituto Salvadoreño de Rehabilitación Integral</t>
  </si>
  <si>
    <t>3233 Hogar de Ancianos "Narcisa Castillo", Santa Ana</t>
  </si>
  <si>
    <t>3234 Cruz Roja Salvadoreña</t>
  </si>
  <si>
    <t>3235 Fondo Solidario para la Salud</t>
  </si>
  <si>
    <t>3237 Hospital Nacional El Salvador</t>
  </si>
  <si>
    <t>3238  Centro de Maternidad Nacer con Cariño "El Nido"</t>
  </si>
  <si>
    <t>3239  Instituto Especializado “Hospital El Salvador”</t>
  </si>
  <si>
    <t>3240  Sistema de Emergencias Médicas</t>
  </si>
  <si>
    <t>3241 Superintendencia de Regulación Sanitaria</t>
  </si>
  <si>
    <t>3300 RAMO DE TRABAJO Y PREVISIÓN SOCIAL</t>
  </si>
  <si>
    <t>3303 Instituto Salvadoreño del Seguro Social</t>
  </si>
  <si>
    <t>4100 RAMO DE ECONOMÍA</t>
  </si>
  <si>
    <t>4101 Centro Internacional de Ferias y Convenciones de El Salvador</t>
  </si>
  <si>
    <t>4103 Consejo de Vigilancia de la Profesión de Contaduría Pública y Auditoría</t>
  </si>
  <si>
    <t>4109 Superintendencia General  de Electricidad  y Telecomunicaciones</t>
  </si>
  <si>
    <t>4114 Centro Nacional de Registros</t>
  </si>
  <si>
    <t>4115 Fondo de Inversión Nacional en Electricidad y Telefonía</t>
  </si>
  <si>
    <t>4117 Superintendencia de Competencia</t>
  </si>
  <si>
    <t>4118 Defensoría del Consumidor</t>
  </si>
  <si>
    <t>4120 Consejo Nacional de Calidad</t>
  </si>
  <si>
    <t>4121 Instituto Salvadoreño de Fomento Cooperativo</t>
  </si>
  <si>
    <t>4122 Comisión Nacional de la Micro y Pequeña Empresa</t>
  </si>
  <si>
    <t>4123 Dirección General de Energía Hidrocarburos y Minas</t>
  </si>
  <si>
    <t>4124 Ente Nacional de Transmisión Electrica</t>
  </si>
  <si>
    <t>4125 Agencia Administradora de Fondos Bitcoin</t>
  </si>
  <si>
    <t xml:space="preserve">   4126 Comisión Nacional de Activos Digitales</t>
  </si>
  <si>
    <t>4127 Instituto Nacional de Capacitación y Formación</t>
  </si>
  <si>
    <t>4200 RAMO DE AGRICULTURA Y GANADERÍA</t>
  </si>
  <si>
    <t>4201 Instituto Salvadoreño de Transformación Agraria</t>
  </si>
  <si>
    <t>4202 Centro Nacional de Tecnología Agropecuaria y Forestal</t>
  </si>
  <si>
    <t>4203 Escuela Nacional de Agricultura</t>
  </si>
  <si>
    <t>4208 Instituto de Bienestar Animal</t>
  </si>
  <si>
    <t>4210 Instituto Salvadoreño del Café</t>
  </si>
  <si>
    <t>4211 Centro de Desarrollo de Comercio Agropecuario</t>
  </si>
  <si>
    <t>4300 RAMO DE OBRAS PÚBLICAS Y DE TRANSPORTE</t>
  </si>
  <si>
    <t>4304 Autoridad de Aviación Civil</t>
  </si>
  <si>
    <t>4308 Fondo de Atención a las Víctimas de Accidentes de Tránsito</t>
  </si>
  <si>
    <t>4400 RAMO DE MEDIO AMBIENTE Y RECURSOS NATURALES</t>
  </si>
  <si>
    <t>4404 Autoridad Salvadoreña del Agua</t>
  </si>
  <si>
    <t>4600 RAMO DE TURISMO</t>
  </si>
  <si>
    <t>4601 Instituto Salvadoreño de Turismo</t>
  </si>
  <si>
    <t>4602 Corporación Salvadoreña de Turismo</t>
  </si>
  <si>
    <t>4603 Autoridad de Planificación del Centro Histórico de San Salvador</t>
  </si>
  <si>
    <t>TOTALES</t>
  </si>
  <si>
    <t>GASTOS DE CAPITAL</t>
  </si>
  <si>
    <t>TOTAL GENERAL</t>
  </si>
  <si>
    <t>Inversión en Activos Fijos</t>
  </si>
  <si>
    <t>Inversión en Capital Humano</t>
  </si>
  <si>
    <t>Transferencias de Capital</t>
  </si>
  <si>
    <t>Inversiones Financieras</t>
  </si>
  <si>
    <t>Bienes Muebles</t>
  </si>
  <si>
    <t>Bienes Inmuebles</t>
  </si>
  <si>
    <t>Intangibles</t>
  </si>
  <si>
    <t>Infraestructura</t>
  </si>
  <si>
    <t>Crédito Fiscal</t>
  </si>
  <si>
    <t>3221 Hospital Nacional "Monseñor Oscar Arnulfo Romero y Galdámez",                                    Ciudad Barrios, San Miguel</t>
  </si>
  <si>
    <t>4126 Comisión Nacional de Activos Digitales</t>
  </si>
  <si>
    <t>TOTAL</t>
  </si>
  <si>
    <t>SUMARIO No. 6 COMPOSICIÓN ECONÓMICA DEL GASTO POR INSTITUCIÓN</t>
  </si>
  <si>
    <t>(En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</si>
</sst>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9"/>
      <color indexed="8"/>
      <name val="Museo Sans 100"/>
      <family val="3"/>
    </font>
    <font>
      <sz val="9"/>
      <color indexed="8"/>
      <name val="Museo Sans 100"/>
      <family val="3"/>
    </font>
    <font>
      <b/>
      <u val="singleAccounting"/>
      <sz val="9"/>
      <color indexed="8"/>
      <name val="Museo Sans 100"/>
      <family val="3"/>
    </font>
    <font>
      <b/>
      <u/>
      <sz val="9"/>
      <name val="Museo Sans 100"/>
      <family val="3"/>
    </font>
    <font>
      <sz val="9"/>
      <name val="Museo Sans 100"/>
      <family val="3"/>
    </font>
    <font>
      <sz val="9"/>
      <color theme="1"/>
      <name val="Museo Sans 100"/>
      <family val="3"/>
    </font>
    <font>
      <b/>
      <sz val="9"/>
      <name val="Museo Sans 100"/>
      <family val="3"/>
    </font>
    <font>
      <b/>
      <u/>
      <sz val="9"/>
      <color indexed="8"/>
      <name val="Museo Sans 100"/>
      <family val="3"/>
    </font>
    <font>
      <sz val="16"/>
      <color indexed="8"/>
      <name val="Museo Sans 900"/>
      <family val="3"/>
    </font>
    <font>
      <sz val="10"/>
      <color indexed="8"/>
      <name val="Museo Sans 900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left" vertical="center" indent="1"/>
    </xf>
    <xf numFmtId="3" fontId="3" fillId="0" borderId="11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/>
    </xf>
    <xf numFmtId="3" fontId="3" fillId="0" borderId="15" xfId="1" applyNumberFormat="1" applyFont="1" applyFill="1" applyBorder="1" applyAlignment="1">
      <alignment vertical="center"/>
    </xf>
    <xf numFmtId="3" fontId="3" fillId="0" borderId="14" xfId="1" applyNumberFormat="1" applyFont="1" applyFill="1" applyBorder="1" applyAlignment="1">
      <alignment vertical="center"/>
    </xf>
    <xf numFmtId="3" fontId="3" fillId="0" borderId="16" xfId="1" applyNumberFormat="1" applyFont="1" applyFill="1" applyBorder="1" applyAlignment="1">
      <alignment vertical="center"/>
    </xf>
    <xf numFmtId="3" fontId="6" fillId="0" borderId="17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3" fontId="4" fillId="0" borderId="19" xfId="1" applyNumberFormat="1" applyFont="1" applyFill="1" applyBorder="1" applyAlignment="1">
      <alignment vertical="center"/>
    </xf>
    <xf numFmtId="3" fontId="4" fillId="0" borderId="18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vertical="center"/>
    </xf>
    <xf numFmtId="3" fontId="5" fillId="0" borderId="20" xfId="1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 wrapText="1" indent="1"/>
    </xf>
    <xf numFmtId="3" fontId="6" fillId="0" borderId="21" xfId="1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9" fillId="0" borderId="11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9" fillId="0" borderId="12" xfId="1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vertical="center"/>
    </xf>
    <xf numFmtId="3" fontId="2" fillId="0" borderId="22" xfId="1" applyNumberFormat="1" applyFont="1" applyFill="1" applyBorder="1" applyAlignment="1">
      <alignment vertical="center"/>
    </xf>
    <xf numFmtId="3" fontId="2" fillId="0" borderId="24" xfId="1" applyNumberFormat="1" applyFont="1" applyFill="1" applyBorder="1" applyAlignment="1">
      <alignment vertical="center"/>
    </xf>
    <xf numFmtId="3" fontId="8" fillId="0" borderId="25" xfId="1" applyNumberFormat="1" applyFont="1" applyFill="1" applyBorder="1" applyAlignment="1">
      <alignment horizontal="right" vertical="center" inden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/>
    </xf>
    <xf numFmtId="3" fontId="9" fillId="0" borderId="32" xfId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indent="1"/>
    </xf>
    <xf numFmtId="3" fontId="3" fillId="0" borderId="3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3" fontId="4" fillId="0" borderId="32" xfId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 indent="1"/>
    </xf>
    <xf numFmtId="0" fontId="6" fillId="0" borderId="12" xfId="0" applyFont="1" applyFill="1" applyBorder="1" applyAlignment="1">
      <alignment horizontal="left" vertical="center" wrapText="1" indent="1"/>
    </xf>
    <xf numFmtId="3" fontId="2" fillId="0" borderId="0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 indent="1"/>
    </xf>
    <xf numFmtId="3" fontId="3" fillId="0" borderId="33" xfId="1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32" xfId="1" applyNumberFormat="1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indent="1"/>
    </xf>
    <xf numFmtId="3" fontId="3" fillId="0" borderId="34" xfId="1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3" fontId="2" fillId="0" borderId="25" xfId="1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9174-F219-4706-A4DF-8586F346E9EF}">
  <sheetPr>
    <tabColor rgb="FF00B050"/>
  </sheetPr>
  <dimension ref="A1:H103"/>
  <sheetViews>
    <sheetView showGridLines="0" showZeros="0" tabSelected="1" zoomScale="110" zoomScaleNormal="110" zoomScaleSheetLayoutView="80" workbookViewId="0">
      <selection activeCell="B3" sqref="B3:G3"/>
    </sheetView>
  </sheetViews>
  <sheetFormatPr baseColWidth="10" defaultColWidth="11.44140625" defaultRowHeight="12" x14ac:dyDescent="0.25"/>
  <cols>
    <col min="1" max="1" width="92.5546875" style="1" customWidth="1"/>
    <col min="2" max="2" width="16.109375" style="1" customWidth="1"/>
    <col min="3" max="3" width="12.6640625" style="1" customWidth="1"/>
    <col min="4" max="4" width="12.109375" style="1" customWidth="1"/>
    <col min="5" max="6" width="11.33203125" style="1" customWidth="1"/>
    <col min="7" max="7" width="14.33203125" style="1" customWidth="1"/>
    <col min="8" max="8" width="16.33203125" style="1" customWidth="1"/>
    <col min="9" max="16384" width="11.44140625" style="1"/>
  </cols>
  <sheetData>
    <row r="1" spans="1:8" ht="27.75" customHeight="1" x14ac:dyDescent="0.25">
      <c r="A1" s="62" t="s">
        <v>121</v>
      </c>
      <c r="B1" s="62"/>
      <c r="C1" s="62"/>
      <c r="D1" s="62"/>
      <c r="E1" s="62"/>
      <c r="F1" s="62"/>
      <c r="G1" s="62"/>
      <c r="H1" s="62"/>
    </row>
    <row r="2" spans="1:8" ht="30.75" customHeight="1" thickBot="1" x14ac:dyDescent="0.3">
      <c r="A2" s="63" t="s">
        <v>122</v>
      </c>
      <c r="B2" s="63"/>
      <c r="C2" s="63"/>
      <c r="D2" s="63"/>
      <c r="E2" s="63"/>
      <c r="F2" s="63"/>
      <c r="G2" s="63"/>
      <c r="H2" s="63"/>
    </row>
    <row r="3" spans="1:8" ht="21.75" customHeight="1" thickTop="1" x14ac:dyDescent="0.25">
      <c r="A3" s="64" t="s">
        <v>0</v>
      </c>
      <c r="B3" s="66" t="s">
        <v>1</v>
      </c>
      <c r="C3" s="67"/>
      <c r="D3" s="67"/>
      <c r="E3" s="67"/>
      <c r="F3" s="67"/>
      <c r="G3" s="68"/>
      <c r="H3" s="69" t="s">
        <v>2</v>
      </c>
    </row>
    <row r="4" spans="1:8" ht="47.1" customHeight="1" x14ac:dyDescent="0.25">
      <c r="A4" s="65"/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70"/>
    </row>
    <row r="5" spans="1:8" ht="26.25" customHeight="1" x14ac:dyDescent="0.25">
      <c r="A5" s="5" t="s">
        <v>9</v>
      </c>
      <c r="B5" s="6">
        <f t="shared" ref="B5:H5" si="0">SUM(B6:B10)</f>
        <v>29049273</v>
      </c>
      <c r="C5" s="7">
        <f t="shared" si="0"/>
        <v>0</v>
      </c>
      <c r="D5" s="7">
        <f t="shared" si="0"/>
        <v>25679454</v>
      </c>
      <c r="E5" s="7">
        <f t="shared" si="0"/>
        <v>2099515</v>
      </c>
      <c r="F5" s="7">
        <f t="shared" si="0"/>
        <v>2958359</v>
      </c>
      <c r="G5" s="8">
        <f t="shared" si="0"/>
        <v>10177370</v>
      </c>
      <c r="H5" s="9">
        <f t="shared" si="0"/>
        <v>69963971</v>
      </c>
    </row>
    <row r="6" spans="1:8" ht="20.100000000000001" customHeight="1" x14ac:dyDescent="0.25">
      <c r="A6" s="10" t="s">
        <v>10</v>
      </c>
      <c r="B6" s="11">
        <v>4101885</v>
      </c>
      <c r="C6" s="12">
        <v>0</v>
      </c>
      <c r="D6" s="12">
        <v>9981285</v>
      </c>
      <c r="E6" s="12">
        <v>668393</v>
      </c>
      <c r="F6" s="12"/>
      <c r="G6" s="13">
        <v>9845910</v>
      </c>
      <c r="H6" s="14">
        <f>SUM(B6:G6)</f>
        <v>24597473</v>
      </c>
    </row>
    <row r="7" spans="1:8" ht="20.100000000000001" customHeight="1" x14ac:dyDescent="0.25">
      <c r="A7" s="10" t="s">
        <v>11</v>
      </c>
      <c r="B7" s="11">
        <v>3020200</v>
      </c>
      <c r="C7" s="12">
        <v>0</v>
      </c>
      <c r="D7" s="12">
        <v>3739295</v>
      </c>
      <c r="E7" s="12">
        <v>105805</v>
      </c>
      <c r="F7" s="12"/>
      <c r="G7" s="13">
        <v>331460</v>
      </c>
      <c r="H7" s="14">
        <f>SUM(B7:G7)</f>
        <v>7196760</v>
      </c>
    </row>
    <row r="8" spans="1:8" ht="20.100000000000001" customHeight="1" x14ac:dyDescent="0.25">
      <c r="A8" s="10" t="s">
        <v>12</v>
      </c>
      <c r="B8" s="11">
        <v>17589475</v>
      </c>
      <c r="C8" s="12">
        <v>0</v>
      </c>
      <c r="D8" s="12">
        <v>8573768</v>
      </c>
      <c r="E8" s="12">
        <v>888250</v>
      </c>
      <c r="F8" s="12">
        <v>2958359</v>
      </c>
      <c r="G8" s="13">
        <v>0</v>
      </c>
      <c r="H8" s="14">
        <f>SUM(B8:G8)</f>
        <v>30009852</v>
      </c>
    </row>
    <row r="9" spans="1:8" ht="20.100000000000001" customHeight="1" x14ac:dyDescent="0.25">
      <c r="A9" s="10" t="s">
        <v>13</v>
      </c>
      <c r="B9" s="11">
        <v>1934377</v>
      </c>
      <c r="C9" s="12">
        <v>0</v>
      </c>
      <c r="D9" s="12">
        <v>3215583</v>
      </c>
      <c r="E9" s="12">
        <v>304588</v>
      </c>
      <c r="F9" s="12">
        <v>0</v>
      </c>
      <c r="G9" s="13">
        <v>0</v>
      </c>
      <c r="H9" s="14">
        <f>SUM(B9:G9)</f>
        <v>5454548</v>
      </c>
    </row>
    <row r="10" spans="1:8" ht="20.100000000000001" customHeight="1" x14ac:dyDescent="0.25">
      <c r="A10" s="10" t="s">
        <v>14</v>
      </c>
      <c r="B10" s="11">
        <v>2403336</v>
      </c>
      <c r="C10" s="12">
        <v>0</v>
      </c>
      <c r="D10" s="12">
        <v>169523</v>
      </c>
      <c r="E10" s="12">
        <v>132479</v>
      </c>
      <c r="F10" s="12">
        <v>0</v>
      </c>
      <c r="G10" s="13">
        <v>0</v>
      </c>
      <c r="H10" s="14">
        <f>SUM(B10:G10)</f>
        <v>2705338</v>
      </c>
    </row>
    <row r="11" spans="1:8" ht="23.25" customHeight="1" x14ac:dyDescent="0.25">
      <c r="A11" s="5" t="s">
        <v>15</v>
      </c>
      <c r="B11" s="6">
        <f>SUM(B12:B15)</f>
        <v>23278727</v>
      </c>
      <c r="C11" s="7">
        <f t="shared" ref="C11:H11" si="1">SUM(C12:C15)</f>
        <v>0</v>
      </c>
      <c r="D11" s="7">
        <f t="shared" si="1"/>
        <v>30780922</v>
      </c>
      <c r="E11" s="7">
        <f t="shared" si="1"/>
        <v>1277465</v>
      </c>
      <c r="F11" s="7">
        <f t="shared" si="1"/>
        <v>0</v>
      </c>
      <c r="G11" s="8">
        <f t="shared" si="1"/>
        <v>167440575</v>
      </c>
      <c r="H11" s="9">
        <f t="shared" si="1"/>
        <v>222777689</v>
      </c>
    </row>
    <row r="12" spans="1:8" ht="20.100000000000001" customHeight="1" x14ac:dyDescent="0.25">
      <c r="A12" s="15" t="s">
        <v>16</v>
      </c>
      <c r="B12" s="11">
        <v>8923589</v>
      </c>
      <c r="C12" s="12">
        <v>0</v>
      </c>
      <c r="D12" s="12">
        <v>12569567</v>
      </c>
      <c r="E12" s="12">
        <v>864700</v>
      </c>
      <c r="F12" s="12">
        <v>0</v>
      </c>
      <c r="G12" s="13">
        <v>165074320</v>
      </c>
      <c r="H12" s="14">
        <f>SUM(B12:G12)</f>
        <v>187432176</v>
      </c>
    </row>
    <row r="13" spans="1:8" ht="20.100000000000001" customHeight="1" x14ac:dyDescent="0.25">
      <c r="A13" s="15" t="s">
        <v>17</v>
      </c>
      <c r="B13" s="11">
        <v>287208</v>
      </c>
      <c r="C13" s="12">
        <v>0</v>
      </c>
      <c r="D13" s="12">
        <v>51146</v>
      </c>
      <c r="E13" s="12">
        <v>3800</v>
      </c>
      <c r="F13" s="12">
        <v>0</v>
      </c>
      <c r="G13" s="13">
        <v>0</v>
      </c>
      <c r="H13" s="14">
        <f>SUM(B13:G13)</f>
        <v>342154</v>
      </c>
    </row>
    <row r="14" spans="1:8" ht="20.100000000000001" customHeight="1" x14ac:dyDescent="0.25">
      <c r="A14" s="15" t="s">
        <v>18</v>
      </c>
      <c r="B14" s="11">
        <v>9879240</v>
      </c>
      <c r="C14" s="12">
        <v>0</v>
      </c>
      <c r="D14" s="12">
        <v>8707432</v>
      </c>
      <c r="E14" s="12">
        <v>280500</v>
      </c>
      <c r="F14" s="12">
        <v>0</v>
      </c>
      <c r="G14" s="13">
        <v>70000</v>
      </c>
      <c r="H14" s="14">
        <f>SUM(B14:G14)</f>
        <v>18937172</v>
      </c>
    </row>
    <row r="15" spans="1:8" ht="20.100000000000001" customHeight="1" x14ac:dyDescent="0.25">
      <c r="A15" s="15" t="s">
        <v>19</v>
      </c>
      <c r="B15" s="11">
        <v>4188690</v>
      </c>
      <c r="C15" s="12">
        <v>0</v>
      </c>
      <c r="D15" s="12">
        <v>9452777</v>
      </c>
      <c r="E15" s="12">
        <v>128465</v>
      </c>
      <c r="F15" s="12">
        <v>0</v>
      </c>
      <c r="G15" s="13">
        <v>2296255</v>
      </c>
      <c r="H15" s="14">
        <f>SUM(B15:G15)</f>
        <v>16066187</v>
      </c>
    </row>
    <row r="16" spans="1:8" ht="21.75" customHeight="1" x14ac:dyDescent="0.25">
      <c r="A16" s="5" t="s">
        <v>20</v>
      </c>
      <c r="B16" s="6">
        <f>SUM(B17:B20)</f>
        <v>16741392</v>
      </c>
      <c r="C16" s="7">
        <f t="shared" ref="C16:H16" si="2">SUM(C17:C20)</f>
        <v>0</v>
      </c>
      <c r="D16" s="7">
        <f t="shared" si="2"/>
        <v>15516003</v>
      </c>
      <c r="E16" s="7">
        <f t="shared" si="2"/>
        <v>1028235</v>
      </c>
      <c r="F16" s="7">
        <f t="shared" si="2"/>
        <v>0</v>
      </c>
      <c r="G16" s="8">
        <f t="shared" si="2"/>
        <v>643541</v>
      </c>
      <c r="H16" s="9">
        <f t="shared" si="2"/>
        <v>33929171</v>
      </c>
    </row>
    <row r="17" spans="1:8" ht="20.100000000000001" customHeight="1" x14ac:dyDescent="0.25">
      <c r="A17" s="10" t="s">
        <v>21</v>
      </c>
      <c r="B17" s="11">
        <v>6112072</v>
      </c>
      <c r="C17" s="12">
        <v>0</v>
      </c>
      <c r="D17" s="12">
        <v>2913378</v>
      </c>
      <c r="E17" s="12">
        <v>433840</v>
      </c>
      <c r="F17" s="12"/>
      <c r="G17" s="13">
        <v>549851</v>
      </c>
      <c r="H17" s="14">
        <f>SUM(B17:G17)</f>
        <v>10009141</v>
      </c>
    </row>
    <row r="18" spans="1:8" ht="20.100000000000001" customHeight="1" x14ac:dyDescent="0.25">
      <c r="A18" s="10" t="s">
        <v>22</v>
      </c>
      <c r="B18" s="11">
        <v>1352350</v>
      </c>
      <c r="C18" s="12">
        <v>0</v>
      </c>
      <c r="D18" s="12">
        <v>604590</v>
      </c>
      <c r="E18" s="12">
        <v>85065</v>
      </c>
      <c r="F18" s="12"/>
      <c r="G18" s="13">
        <v>0</v>
      </c>
      <c r="H18" s="14">
        <f>SUM(B18:G18)</f>
        <v>2042005</v>
      </c>
    </row>
    <row r="19" spans="1:8" ht="20.100000000000001" customHeight="1" x14ac:dyDescent="0.25">
      <c r="A19" s="10" t="s">
        <v>23</v>
      </c>
      <c r="B19" s="11">
        <v>806935</v>
      </c>
      <c r="C19" s="12">
        <v>0</v>
      </c>
      <c r="D19" s="12">
        <v>81880</v>
      </c>
      <c r="E19" s="12">
        <v>0</v>
      </c>
      <c r="F19" s="12"/>
      <c r="G19" s="13">
        <v>0</v>
      </c>
      <c r="H19" s="14">
        <f>SUM(B19:G19)</f>
        <v>888815</v>
      </c>
    </row>
    <row r="20" spans="1:8" ht="20.100000000000001" customHeight="1" x14ac:dyDescent="0.25">
      <c r="A20" s="10" t="s">
        <v>24</v>
      </c>
      <c r="B20" s="11">
        <v>8470035</v>
      </c>
      <c r="C20" s="12">
        <v>0</v>
      </c>
      <c r="D20" s="12">
        <v>11916155</v>
      </c>
      <c r="E20" s="12">
        <v>509330</v>
      </c>
      <c r="F20" s="12"/>
      <c r="G20" s="13">
        <v>93690</v>
      </c>
      <c r="H20" s="14">
        <f>SUM(B20:G20)</f>
        <v>20989210</v>
      </c>
    </row>
    <row r="21" spans="1:8" ht="26.25" customHeight="1" x14ac:dyDescent="0.25">
      <c r="A21" s="5" t="s">
        <v>25</v>
      </c>
      <c r="B21" s="6">
        <f>SUM(B22:B26)</f>
        <v>120504537</v>
      </c>
      <c r="C21" s="7">
        <f t="shared" ref="C21:H21" si="3">SUM(C22:C26)</f>
        <v>376500</v>
      </c>
      <c r="D21" s="7">
        <f t="shared" si="3"/>
        <v>110458557</v>
      </c>
      <c r="E21" s="7">
        <f t="shared" si="3"/>
        <v>1906885</v>
      </c>
      <c r="F21" s="7">
        <f t="shared" si="3"/>
        <v>0</v>
      </c>
      <c r="G21" s="8">
        <f t="shared" si="3"/>
        <v>17234782</v>
      </c>
      <c r="H21" s="9">
        <f t="shared" si="3"/>
        <v>250481261</v>
      </c>
    </row>
    <row r="22" spans="1:8" ht="20.100000000000001" customHeight="1" x14ac:dyDescent="0.25">
      <c r="A22" s="10" t="s">
        <v>26</v>
      </c>
      <c r="B22" s="11">
        <v>76565664</v>
      </c>
      <c r="C22" s="12">
        <v>0</v>
      </c>
      <c r="D22" s="12">
        <v>44377876</v>
      </c>
      <c r="E22" s="12">
        <v>1227460</v>
      </c>
      <c r="F22" s="12">
        <v>0</v>
      </c>
      <c r="G22" s="13">
        <v>1608835</v>
      </c>
      <c r="H22" s="14">
        <f>SUM(B22:G22)</f>
        <v>123779835</v>
      </c>
    </row>
    <row r="23" spans="1:8" ht="20.100000000000001" customHeight="1" x14ac:dyDescent="0.25">
      <c r="A23" s="10" t="s">
        <v>27</v>
      </c>
      <c r="B23" s="11">
        <v>2178210</v>
      </c>
      <c r="C23" s="12">
        <v>0</v>
      </c>
      <c r="D23" s="12">
        <v>1309140</v>
      </c>
      <c r="E23" s="12">
        <v>314665</v>
      </c>
      <c r="F23" s="12"/>
      <c r="G23" s="13">
        <v>6049255</v>
      </c>
      <c r="H23" s="14">
        <f>SUM(B23:G23)</f>
        <v>9851270</v>
      </c>
    </row>
    <row r="24" spans="1:8" ht="20.100000000000001" customHeight="1" x14ac:dyDescent="0.25">
      <c r="A24" s="10" t="s">
        <v>28</v>
      </c>
      <c r="B24" s="11">
        <v>16106065</v>
      </c>
      <c r="C24" s="12">
        <v>376500</v>
      </c>
      <c r="D24" s="12">
        <v>53035990</v>
      </c>
      <c r="E24" s="12">
        <v>194500</v>
      </c>
      <c r="F24" s="12"/>
      <c r="G24" s="13">
        <v>505000</v>
      </c>
      <c r="H24" s="14">
        <f>SUM(B24:G24)</f>
        <v>70218055</v>
      </c>
    </row>
    <row r="25" spans="1:8" ht="20.100000000000001" customHeight="1" x14ac:dyDescent="0.25">
      <c r="A25" s="10" t="s">
        <v>29</v>
      </c>
      <c r="B25" s="11">
        <v>23246416</v>
      </c>
      <c r="C25" s="12">
        <v>0</v>
      </c>
      <c r="D25" s="12">
        <v>6140311</v>
      </c>
      <c r="E25" s="12">
        <v>120260</v>
      </c>
      <c r="F25" s="12"/>
      <c r="G25" s="13">
        <v>47520</v>
      </c>
      <c r="H25" s="14">
        <f>SUM(B25:G25)</f>
        <v>29554507</v>
      </c>
    </row>
    <row r="26" spans="1:8" ht="20.100000000000001" customHeight="1" x14ac:dyDescent="0.25">
      <c r="A26" s="16" t="s">
        <v>30</v>
      </c>
      <c r="B26" s="11">
        <v>2408182</v>
      </c>
      <c r="C26" s="12">
        <v>0</v>
      </c>
      <c r="D26" s="12">
        <v>5595240</v>
      </c>
      <c r="E26" s="12">
        <v>50000</v>
      </c>
      <c r="F26" s="12"/>
      <c r="G26" s="13">
        <v>9024172</v>
      </c>
      <c r="H26" s="14">
        <f>SUM(B26:G26)</f>
        <v>17077594</v>
      </c>
    </row>
    <row r="27" spans="1:8" s="5" customFormat="1" ht="24.75" customHeight="1" x14ac:dyDescent="0.25">
      <c r="A27" s="5" t="s">
        <v>31</v>
      </c>
      <c r="B27" s="6">
        <f t="shared" ref="B27:H27" si="4">SUM(B28:B67)</f>
        <v>452038103</v>
      </c>
      <c r="C27" s="7">
        <f t="shared" si="4"/>
        <v>0</v>
      </c>
      <c r="D27" s="7">
        <f t="shared" si="4"/>
        <v>241113163</v>
      </c>
      <c r="E27" s="7">
        <f t="shared" si="4"/>
        <v>2976249</v>
      </c>
      <c r="F27" s="7">
        <f t="shared" si="4"/>
        <v>0</v>
      </c>
      <c r="G27" s="8">
        <f t="shared" si="4"/>
        <v>183415</v>
      </c>
      <c r="H27" s="9">
        <f t="shared" si="4"/>
        <v>696310930</v>
      </c>
    </row>
    <row r="28" spans="1:8" ht="20.100000000000001" customHeight="1" x14ac:dyDescent="0.25">
      <c r="A28" s="10" t="s">
        <v>32</v>
      </c>
      <c r="B28" s="11">
        <v>38825417</v>
      </c>
      <c r="C28" s="12">
        <v>0</v>
      </c>
      <c r="D28" s="12">
        <v>31749008</v>
      </c>
      <c r="E28" s="12">
        <v>155765</v>
      </c>
      <c r="F28" s="12"/>
      <c r="G28" s="13">
        <v>0</v>
      </c>
      <c r="H28" s="14">
        <f t="shared" ref="H28:H41" si="5">SUM(B28:G28)</f>
        <v>70730190</v>
      </c>
    </row>
    <row r="29" spans="1:8" ht="20.100000000000001" customHeight="1" x14ac:dyDescent="0.25">
      <c r="A29" s="10" t="s">
        <v>33</v>
      </c>
      <c r="B29" s="11">
        <v>30519124</v>
      </c>
      <c r="C29" s="12">
        <v>0</v>
      </c>
      <c r="D29" s="12">
        <v>27754675</v>
      </c>
      <c r="E29" s="12">
        <v>59950</v>
      </c>
      <c r="F29" s="12"/>
      <c r="G29" s="13">
        <v>15000</v>
      </c>
      <c r="H29" s="14">
        <f t="shared" si="5"/>
        <v>58348749</v>
      </c>
    </row>
    <row r="30" spans="1:8" ht="20.100000000000001" customHeight="1" x14ac:dyDescent="0.25">
      <c r="A30" s="10" t="s">
        <v>34</v>
      </c>
      <c r="B30" s="11">
        <v>19606365</v>
      </c>
      <c r="C30" s="12">
        <v>0</v>
      </c>
      <c r="D30" s="12">
        <v>8491821</v>
      </c>
      <c r="E30" s="12">
        <v>7110</v>
      </c>
      <c r="F30" s="12"/>
      <c r="G30" s="13">
        <v>0</v>
      </c>
      <c r="H30" s="14">
        <f t="shared" si="5"/>
        <v>28105296</v>
      </c>
    </row>
    <row r="31" spans="1:8" ht="20.100000000000001" customHeight="1" x14ac:dyDescent="0.25">
      <c r="A31" s="10" t="s">
        <v>35</v>
      </c>
      <c r="B31" s="11">
        <v>11797848</v>
      </c>
      <c r="C31" s="12">
        <v>0</v>
      </c>
      <c r="D31" s="12">
        <v>5402559</v>
      </c>
      <c r="E31" s="12">
        <v>31440</v>
      </c>
      <c r="F31" s="12"/>
      <c r="G31" s="13">
        <v>0</v>
      </c>
      <c r="H31" s="14">
        <f t="shared" si="5"/>
        <v>17231847</v>
      </c>
    </row>
    <row r="32" spans="1:8" ht="20.100000000000001" customHeight="1" x14ac:dyDescent="0.25">
      <c r="A32" s="10" t="s">
        <v>36</v>
      </c>
      <c r="B32" s="11">
        <v>12197614</v>
      </c>
      <c r="C32" s="12">
        <v>0</v>
      </c>
      <c r="D32" s="12">
        <v>4215767</v>
      </c>
      <c r="E32" s="12">
        <v>10500</v>
      </c>
      <c r="F32" s="12"/>
      <c r="G32" s="13">
        <v>0</v>
      </c>
      <c r="H32" s="14">
        <f t="shared" si="5"/>
        <v>16423881</v>
      </c>
    </row>
    <row r="33" spans="1:8" ht="20.100000000000001" customHeight="1" x14ac:dyDescent="0.25">
      <c r="A33" s="10" t="s">
        <v>37</v>
      </c>
      <c r="B33" s="11">
        <v>23192886</v>
      </c>
      <c r="C33" s="12">
        <v>0</v>
      </c>
      <c r="D33" s="12">
        <v>17782777</v>
      </c>
      <c r="E33" s="12">
        <v>54500</v>
      </c>
      <c r="F33" s="12"/>
      <c r="G33" s="13">
        <v>0</v>
      </c>
      <c r="H33" s="14">
        <f>SUM(B33:G33)</f>
        <v>41030163</v>
      </c>
    </row>
    <row r="34" spans="1:8" ht="20.100000000000001" customHeight="1" x14ac:dyDescent="0.25">
      <c r="A34" s="10" t="s">
        <v>38</v>
      </c>
      <c r="B34" s="11">
        <v>9257079</v>
      </c>
      <c r="C34" s="12">
        <v>0</v>
      </c>
      <c r="D34" s="12">
        <v>4291512</v>
      </c>
      <c r="E34" s="12">
        <v>12800</v>
      </c>
      <c r="F34" s="12"/>
      <c r="G34" s="13">
        <v>0</v>
      </c>
      <c r="H34" s="14">
        <f>SUM(B34:G34)</f>
        <v>13561391</v>
      </c>
    </row>
    <row r="35" spans="1:8" ht="20.100000000000001" customHeight="1" x14ac:dyDescent="0.25">
      <c r="A35" s="10" t="s">
        <v>39</v>
      </c>
      <c r="B35" s="11">
        <v>12498671</v>
      </c>
      <c r="C35" s="12">
        <v>0</v>
      </c>
      <c r="D35" s="12">
        <v>4985566</v>
      </c>
      <c r="E35" s="12">
        <v>88750</v>
      </c>
      <c r="F35" s="12"/>
      <c r="G35" s="13">
        <v>1500</v>
      </c>
      <c r="H35" s="14">
        <f>SUM(B35:G35)</f>
        <v>17574487</v>
      </c>
    </row>
    <row r="36" spans="1:8" ht="20.100000000000001" customHeight="1" x14ac:dyDescent="0.25">
      <c r="A36" s="10" t="s">
        <v>40</v>
      </c>
      <c r="B36" s="11">
        <v>6199357</v>
      </c>
      <c r="C36" s="12">
        <v>0</v>
      </c>
      <c r="D36" s="12">
        <v>2029349</v>
      </c>
      <c r="E36" s="12">
        <v>15860</v>
      </c>
      <c r="F36" s="12"/>
      <c r="G36" s="13">
        <v>0</v>
      </c>
      <c r="H36" s="14">
        <f>SUM(B36:G36)</f>
        <v>8244566</v>
      </c>
    </row>
    <row r="37" spans="1:8" ht="22.5" customHeight="1" thickBot="1" x14ac:dyDescent="0.3">
      <c r="A37" s="17" t="s">
        <v>41</v>
      </c>
      <c r="B37" s="18">
        <v>17018757</v>
      </c>
      <c r="C37" s="19">
        <v>0</v>
      </c>
      <c r="D37" s="19">
        <v>6599257</v>
      </c>
      <c r="E37" s="19">
        <v>33600</v>
      </c>
      <c r="F37" s="19"/>
      <c r="G37" s="20">
        <v>0</v>
      </c>
      <c r="H37" s="21">
        <f>SUM(B37:G37)</f>
        <v>23651614</v>
      </c>
    </row>
    <row r="38" spans="1:8" ht="24" customHeight="1" thickTop="1" x14ac:dyDescent="0.25">
      <c r="A38" s="10" t="s">
        <v>42</v>
      </c>
      <c r="B38" s="11">
        <v>9346515</v>
      </c>
      <c r="C38" s="12">
        <v>0</v>
      </c>
      <c r="D38" s="12">
        <v>3384590</v>
      </c>
      <c r="E38" s="12">
        <v>12736</v>
      </c>
      <c r="F38" s="12"/>
      <c r="G38" s="13">
        <v>0</v>
      </c>
      <c r="H38" s="14">
        <f t="shared" si="5"/>
        <v>12743841</v>
      </c>
    </row>
    <row r="39" spans="1:8" ht="24" customHeight="1" x14ac:dyDescent="0.25">
      <c r="A39" s="10" t="s">
        <v>43</v>
      </c>
      <c r="B39" s="11">
        <v>9741924</v>
      </c>
      <c r="C39" s="12">
        <v>0</v>
      </c>
      <c r="D39" s="12">
        <v>2927520</v>
      </c>
      <c r="E39" s="12">
        <v>172830</v>
      </c>
      <c r="F39" s="12"/>
      <c r="G39" s="13">
        <v>0</v>
      </c>
      <c r="H39" s="14">
        <f t="shared" si="5"/>
        <v>12842274</v>
      </c>
    </row>
    <row r="40" spans="1:8" ht="24" customHeight="1" x14ac:dyDescent="0.25">
      <c r="A40" s="10" t="s">
        <v>44</v>
      </c>
      <c r="B40" s="11">
        <v>23440980</v>
      </c>
      <c r="C40" s="12">
        <v>0</v>
      </c>
      <c r="D40" s="12">
        <v>21877980</v>
      </c>
      <c r="E40" s="12">
        <v>64600</v>
      </c>
      <c r="F40" s="12"/>
      <c r="G40" s="13">
        <v>0</v>
      </c>
      <c r="H40" s="14">
        <f t="shared" si="5"/>
        <v>45383560</v>
      </c>
    </row>
    <row r="41" spans="1:8" ht="24" customHeight="1" x14ac:dyDescent="0.25">
      <c r="A41" s="10" t="s">
        <v>45</v>
      </c>
      <c r="B41" s="11">
        <v>8239628</v>
      </c>
      <c r="C41" s="12">
        <v>0</v>
      </c>
      <c r="D41" s="12">
        <v>3849593</v>
      </c>
      <c r="E41" s="12">
        <v>4490</v>
      </c>
      <c r="F41" s="12"/>
      <c r="G41" s="13">
        <v>0</v>
      </c>
      <c r="H41" s="14">
        <f t="shared" si="5"/>
        <v>12093711</v>
      </c>
    </row>
    <row r="42" spans="1:8" ht="24" customHeight="1" x14ac:dyDescent="0.25">
      <c r="A42" s="10" t="s">
        <v>46</v>
      </c>
      <c r="B42" s="11">
        <v>22696700</v>
      </c>
      <c r="C42" s="12">
        <v>0</v>
      </c>
      <c r="D42" s="12">
        <v>19500792</v>
      </c>
      <c r="E42" s="12">
        <v>70000</v>
      </c>
      <c r="F42" s="12">
        <v>0</v>
      </c>
      <c r="G42" s="13">
        <v>0</v>
      </c>
      <c r="H42" s="14">
        <f t="shared" ref="H42:H60" si="6">SUM(B42:G42)</f>
        <v>42267492</v>
      </c>
    </row>
    <row r="43" spans="1:8" ht="24" customHeight="1" x14ac:dyDescent="0.25">
      <c r="A43" s="10" t="s">
        <v>47</v>
      </c>
      <c r="B43" s="11">
        <v>6748375</v>
      </c>
      <c r="C43" s="12">
        <v>0</v>
      </c>
      <c r="D43" s="12">
        <v>3143666</v>
      </c>
      <c r="E43" s="12">
        <v>19720</v>
      </c>
      <c r="F43" s="12">
        <v>0</v>
      </c>
      <c r="G43" s="13">
        <v>0</v>
      </c>
      <c r="H43" s="14">
        <f t="shared" si="6"/>
        <v>9911761</v>
      </c>
    </row>
    <row r="44" spans="1:8" ht="24" customHeight="1" x14ac:dyDescent="0.25">
      <c r="A44" s="10" t="s">
        <v>48</v>
      </c>
      <c r="B44" s="11">
        <v>7631901</v>
      </c>
      <c r="C44" s="12">
        <v>0</v>
      </c>
      <c r="D44" s="12">
        <v>1993700</v>
      </c>
      <c r="E44" s="12">
        <v>33495</v>
      </c>
      <c r="F44" s="12">
        <v>0</v>
      </c>
      <c r="G44" s="13">
        <v>0</v>
      </c>
      <c r="H44" s="14">
        <f t="shared" si="6"/>
        <v>9659096</v>
      </c>
    </row>
    <row r="45" spans="1:8" ht="24" customHeight="1" x14ac:dyDescent="0.25">
      <c r="A45" s="10" t="s">
        <v>49</v>
      </c>
      <c r="B45" s="11">
        <v>5166435</v>
      </c>
      <c r="C45" s="12">
        <v>0</v>
      </c>
      <c r="D45" s="12">
        <v>1560737</v>
      </c>
      <c r="E45" s="12">
        <v>10000</v>
      </c>
      <c r="F45" s="12">
        <v>0</v>
      </c>
      <c r="G45" s="13">
        <v>0</v>
      </c>
      <c r="H45" s="14">
        <f t="shared" si="6"/>
        <v>6737172</v>
      </c>
    </row>
    <row r="46" spans="1:8" ht="24" customHeight="1" x14ac:dyDescent="0.25">
      <c r="A46" s="10" t="s">
        <v>50</v>
      </c>
      <c r="B46" s="11">
        <v>3962974</v>
      </c>
      <c r="C46" s="12">
        <v>0</v>
      </c>
      <c r="D46" s="12">
        <v>1288712</v>
      </c>
      <c r="E46" s="12">
        <v>11850</v>
      </c>
      <c r="F46" s="12">
        <v>0</v>
      </c>
      <c r="G46" s="13">
        <v>0</v>
      </c>
      <c r="H46" s="14">
        <f t="shared" si="6"/>
        <v>5263536</v>
      </c>
    </row>
    <row r="47" spans="1:8" ht="24" customHeight="1" x14ac:dyDescent="0.25">
      <c r="A47" s="10" t="s">
        <v>51</v>
      </c>
      <c r="B47" s="11">
        <v>3896430</v>
      </c>
      <c r="C47" s="12">
        <v>0</v>
      </c>
      <c r="D47" s="12">
        <v>1803450</v>
      </c>
      <c r="E47" s="12">
        <v>13900</v>
      </c>
      <c r="F47" s="12">
        <v>0</v>
      </c>
      <c r="G47" s="13">
        <v>0</v>
      </c>
      <c r="H47" s="14">
        <f t="shared" si="6"/>
        <v>5713780</v>
      </c>
    </row>
    <row r="48" spans="1:8" ht="24" customHeight="1" x14ac:dyDescent="0.25">
      <c r="A48" s="10" t="s">
        <v>52</v>
      </c>
      <c r="B48" s="11">
        <v>3883710</v>
      </c>
      <c r="C48" s="12">
        <v>0</v>
      </c>
      <c r="D48" s="12">
        <v>796027</v>
      </c>
      <c r="E48" s="12">
        <v>4065</v>
      </c>
      <c r="F48" s="12">
        <v>0</v>
      </c>
      <c r="G48" s="13">
        <v>0</v>
      </c>
      <c r="H48" s="14">
        <f t="shared" si="6"/>
        <v>4683802</v>
      </c>
    </row>
    <row r="49" spans="1:8" ht="24" customHeight="1" x14ac:dyDescent="0.25">
      <c r="A49" s="10" t="s">
        <v>53</v>
      </c>
      <c r="B49" s="11">
        <v>3987660</v>
      </c>
      <c r="C49" s="12">
        <v>0</v>
      </c>
      <c r="D49" s="12">
        <v>854664</v>
      </c>
      <c r="E49" s="12">
        <v>12600</v>
      </c>
      <c r="F49" s="12">
        <v>0</v>
      </c>
      <c r="G49" s="13">
        <v>0</v>
      </c>
      <c r="H49" s="14">
        <f t="shared" si="6"/>
        <v>4854924</v>
      </c>
    </row>
    <row r="50" spans="1:8" ht="18" customHeight="1" x14ac:dyDescent="0.25">
      <c r="A50" s="10" t="s">
        <v>54</v>
      </c>
      <c r="B50" s="11">
        <v>5011379</v>
      </c>
      <c r="C50" s="12">
        <v>0</v>
      </c>
      <c r="D50" s="12">
        <v>1581056</v>
      </c>
      <c r="E50" s="12">
        <v>0</v>
      </c>
      <c r="F50" s="12"/>
      <c r="G50" s="13">
        <v>0</v>
      </c>
      <c r="H50" s="14">
        <f t="shared" si="6"/>
        <v>6592435</v>
      </c>
    </row>
    <row r="51" spans="1:8" ht="20.25" customHeight="1" x14ac:dyDescent="0.25">
      <c r="A51" s="10" t="s">
        <v>55</v>
      </c>
      <c r="B51" s="11">
        <v>4067938</v>
      </c>
      <c r="C51" s="12">
        <v>0</v>
      </c>
      <c r="D51" s="12">
        <v>873386</v>
      </c>
      <c r="E51" s="12">
        <v>17100</v>
      </c>
      <c r="F51" s="12"/>
      <c r="G51" s="13">
        <v>0</v>
      </c>
      <c r="H51" s="14">
        <f t="shared" si="6"/>
        <v>4958424</v>
      </c>
    </row>
    <row r="52" spans="1:8" ht="23.25" customHeight="1" x14ac:dyDescent="0.25">
      <c r="A52" s="10" t="s">
        <v>56</v>
      </c>
      <c r="B52" s="11">
        <v>4782765</v>
      </c>
      <c r="C52" s="12">
        <v>0</v>
      </c>
      <c r="D52" s="12">
        <v>1407832</v>
      </c>
      <c r="E52" s="12">
        <v>14150</v>
      </c>
      <c r="F52" s="12"/>
      <c r="G52" s="13">
        <v>0</v>
      </c>
      <c r="H52" s="14">
        <f t="shared" si="6"/>
        <v>6204747</v>
      </c>
    </row>
    <row r="53" spans="1:8" ht="24" customHeight="1" x14ac:dyDescent="0.25">
      <c r="A53" s="10" t="s">
        <v>57</v>
      </c>
      <c r="B53" s="11">
        <v>3836295</v>
      </c>
      <c r="C53" s="12">
        <v>0</v>
      </c>
      <c r="D53" s="12">
        <v>1789561</v>
      </c>
      <c r="E53" s="12">
        <v>12550</v>
      </c>
      <c r="F53" s="12"/>
      <c r="G53" s="13">
        <v>0</v>
      </c>
      <c r="H53" s="14">
        <f t="shared" si="6"/>
        <v>5638406</v>
      </c>
    </row>
    <row r="54" spans="1:8" ht="24" customHeight="1" x14ac:dyDescent="0.25">
      <c r="A54" s="10" t="s">
        <v>58</v>
      </c>
      <c r="B54" s="11">
        <v>3860350</v>
      </c>
      <c r="C54" s="12">
        <v>0</v>
      </c>
      <c r="D54" s="12">
        <v>951315</v>
      </c>
      <c r="E54" s="12">
        <v>21950</v>
      </c>
      <c r="F54" s="12"/>
      <c r="G54" s="13">
        <v>0</v>
      </c>
      <c r="H54" s="14">
        <f t="shared" si="6"/>
        <v>4833615</v>
      </c>
    </row>
    <row r="55" spans="1:8" ht="24" customHeight="1" x14ac:dyDescent="0.25">
      <c r="A55" s="10" t="s">
        <v>59</v>
      </c>
      <c r="B55" s="11">
        <v>4177770</v>
      </c>
      <c r="C55" s="12">
        <v>0</v>
      </c>
      <c r="D55" s="12">
        <v>1434090</v>
      </c>
      <c r="E55" s="12">
        <v>18800</v>
      </c>
      <c r="F55" s="12"/>
      <c r="G55" s="13">
        <v>0</v>
      </c>
      <c r="H55" s="14">
        <f t="shared" si="6"/>
        <v>5630660</v>
      </c>
    </row>
    <row r="56" spans="1:8" ht="24" customHeight="1" x14ac:dyDescent="0.25">
      <c r="A56" s="10" t="s">
        <v>60</v>
      </c>
      <c r="B56" s="11">
        <v>3909085</v>
      </c>
      <c r="C56" s="12">
        <v>0</v>
      </c>
      <c r="D56" s="12">
        <v>1370553</v>
      </c>
      <c r="E56" s="12">
        <v>2865</v>
      </c>
      <c r="F56" s="12"/>
      <c r="G56" s="13">
        <v>0</v>
      </c>
      <c r="H56" s="14">
        <f t="shared" si="6"/>
        <v>5282503</v>
      </c>
    </row>
    <row r="57" spans="1:8" ht="24" customHeight="1" x14ac:dyDescent="0.25">
      <c r="A57" s="10" t="s">
        <v>61</v>
      </c>
      <c r="B57" s="11">
        <v>2870870</v>
      </c>
      <c r="C57" s="12">
        <v>0</v>
      </c>
      <c r="D57" s="12">
        <v>536512</v>
      </c>
      <c r="E57" s="12">
        <v>1000</v>
      </c>
      <c r="F57" s="12"/>
      <c r="G57" s="13">
        <v>0</v>
      </c>
      <c r="H57" s="14">
        <f t="shared" si="6"/>
        <v>3408382</v>
      </c>
    </row>
    <row r="58" spans="1:8" ht="24" customHeight="1" x14ac:dyDescent="0.25">
      <c r="A58" s="10" t="s">
        <v>62</v>
      </c>
      <c r="B58" s="11">
        <v>2257990</v>
      </c>
      <c r="C58" s="12">
        <v>0</v>
      </c>
      <c r="D58" s="12">
        <v>1457731</v>
      </c>
      <c r="E58" s="12">
        <v>34600</v>
      </c>
      <c r="F58" s="12"/>
      <c r="G58" s="13">
        <v>0</v>
      </c>
      <c r="H58" s="14">
        <f t="shared" si="6"/>
        <v>3750321</v>
      </c>
    </row>
    <row r="59" spans="1:8" ht="24" customHeight="1" x14ac:dyDescent="0.25">
      <c r="A59" s="10" t="s">
        <v>63</v>
      </c>
      <c r="B59" s="11">
        <v>13568100</v>
      </c>
      <c r="C59" s="12">
        <v>0</v>
      </c>
      <c r="D59" s="12">
        <v>1856833</v>
      </c>
      <c r="E59" s="12">
        <v>151210</v>
      </c>
      <c r="F59" s="12"/>
      <c r="G59" s="13">
        <v>0</v>
      </c>
      <c r="H59" s="14">
        <f t="shared" si="6"/>
        <v>15576143</v>
      </c>
    </row>
    <row r="60" spans="1:8" ht="20.25" customHeight="1" x14ac:dyDescent="0.25">
      <c r="A60" s="10" t="s">
        <v>64</v>
      </c>
      <c r="B60" s="11">
        <v>403037</v>
      </c>
      <c r="C60" s="12">
        <v>0</v>
      </c>
      <c r="D60" s="12">
        <v>141310</v>
      </c>
      <c r="E60" s="12">
        <v>0</v>
      </c>
      <c r="F60" s="12"/>
      <c r="G60" s="13">
        <v>0</v>
      </c>
      <c r="H60" s="14">
        <f t="shared" si="6"/>
        <v>544347</v>
      </c>
    </row>
    <row r="61" spans="1:8" ht="20.25" customHeight="1" x14ac:dyDescent="0.25">
      <c r="A61" s="10" t="s">
        <v>65</v>
      </c>
      <c r="B61" s="11">
        <v>2924453</v>
      </c>
      <c r="C61" s="12">
        <v>0</v>
      </c>
      <c r="D61" s="12">
        <v>1167342</v>
      </c>
      <c r="E61" s="12">
        <v>70870</v>
      </c>
      <c r="F61" s="22"/>
      <c r="G61" s="13">
        <v>0</v>
      </c>
      <c r="H61" s="14">
        <f>SUM(B61:G61)</f>
        <v>4162665</v>
      </c>
    </row>
    <row r="62" spans="1:8" ht="24" customHeight="1" x14ac:dyDescent="0.25">
      <c r="A62" s="10" t="s">
        <v>66</v>
      </c>
      <c r="B62" s="11">
        <v>61395275</v>
      </c>
      <c r="C62" s="12">
        <v>0</v>
      </c>
      <c r="D62" s="12">
        <v>15137817</v>
      </c>
      <c r="E62" s="12">
        <v>761915</v>
      </c>
      <c r="F62" s="22"/>
      <c r="G62" s="13">
        <v>0</v>
      </c>
      <c r="H62" s="14">
        <f t="shared" ref="H62:H66" si="7">SUM(B62:G62)</f>
        <v>77295007</v>
      </c>
    </row>
    <row r="63" spans="1:8" ht="24" customHeight="1" x14ac:dyDescent="0.25">
      <c r="A63" s="10" t="s">
        <v>67</v>
      </c>
      <c r="B63" s="11">
        <v>25653495</v>
      </c>
      <c r="C63" s="12">
        <v>0</v>
      </c>
      <c r="D63" s="12">
        <v>24309911</v>
      </c>
      <c r="E63" s="12">
        <v>177300</v>
      </c>
      <c r="F63" s="22"/>
      <c r="G63" s="13">
        <v>0</v>
      </c>
      <c r="H63" s="14">
        <f t="shared" si="7"/>
        <v>50140706</v>
      </c>
    </row>
    <row r="64" spans="1:8" ht="24" customHeight="1" x14ac:dyDescent="0.25">
      <c r="A64" s="10" t="s">
        <v>68</v>
      </c>
      <c r="B64" s="11">
        <v>24940</v>
      </c>
      <c r="C64" s="12">
        <v>0</v>
      </c>
      <c r="D64" s="12">
        <v>3073676</v>
      </c>
      <c r="E64" s="12">
        <v>25200</v>
      </c>
      <c r="F64" s="22"/>
      <c r="G64" s="13">
        <v>0</v>
      </c>
      <c r="H64" s="14">
        <f t="shared" si="7"/>
        <v>3123816</v>
      </c>
    </row>
    <row r="65" spans="1:8" ht="19.5" customHeight="1" x14ac:dyDescent="0.25">
      <c r="A65" s="10" t="s">
        <v>69</v>
      </c>
      <c r="B65" s="11">
        <v>263560</v>
      </c>
      <c r="C65" s="12">
        <v>0</v>
      </c>
      <c r="D65" s="12">
        <v>1066415</v>
      </c>
      <c r="E65" s="12">
        <v>19268</v>
      </c>
      <c r="F65" s="22"/>
      <c r="G65" s="13">
        <v>0</v>
      </c>
      <c r="H65" s="14">
        <f t="shared" si="7"/>
        <v>1349243</v>
      </c>
    </row>
    <row r="66" spans="1:8" ht="24" customHeight="1" x14ac:dyDescent="0.25">
      <c r="A66" s="10" t="s">
        <v>70</v>
      </c>
      <c r="B66" s="11">
        <v>5751721</v>
      </c>
      <c r="C66" s="12">
        <v>0</v>
      </c>
      <c r="D66" s="12">
        <v>2342801</v>
      </c>
      <c r="E66" s="12">
        <v>253575</v>
      </c>
      <c r="F66" s="22"/>
      <c r="G66" s="13">
        <v>0</v>
      </c>
      <c r="H66" s="14">
        <f t="shared" si="7"/>
        <v>8348097</v>
      </c>
    </row>
    <row r="67" spans="1:8" ht="24" customHeight="1" thickBot="1" x14ac:dyDescent="0.3">
      <c r="A67" s="17" t="s">
        <v>71</v>
      </c>
      <c r="B67" s="18">
        <v>17422730</v>
      </c>
      <c r="C67" s="19">
        <v>0</v>
      </c>
      <c r="D67" s="19">
        <v>4331300</v>
      </c>
      <c r="E67" s="19">
        <v>493335</v>
      </c>
      <c r="F67" s="23"/>
      <c r="G67" s="20">
        <v>166915</v>
      </c>
      <c r="H67" s="21">
        <f>SUM(B67:G67)</f>
        <v>22414280</v>
      </c>
    </row>
    <row r="68" spans="1:8" ht="20.100000000000001" customHeight="1" thickTop="1" x14ac:dyDescent="0.25">
      <c r="A68" s="24" t="s">
        <v>72</v>
      </c>
      <c r="B68" s="25">
        <f t="shared" ref="B68:H68" si="8">SUM(B69:B69)</f>
        <v>459947205</v>
      </c>
      <c r="C68" s="26">
        <f t="shared" si="8"/>
        <v>323910925</v>
      </c>
      <c r="D68" s="26">
        <f t="shared" si="8"/>
        <v>311388230</v>
      </c>
      <c r="E68" s="26">
        <f t="shared" si="8"/>
        <v>3554085</v>
      </c>
      <c r="F68" s="26">
        <f t="shared" si="8"/>
        <v>0</v>
      </c>
      <c r="G68" s="27">
        <f t="shared" si="8"/>
        <v>1588800</v>
      </c>
      <c r="H68" s="28">
        <f t="shared" si="8"/>
        <v>1100389245</v>
      </c>
    </row>
    <row r="69" spans="1:8" ht="20.100000000000001" customHeight="1" x14ac:dyDescent="0.25">
      <c r="A69" s="10" t="s">
        <v>73</v>
      </c>
      <c r="B69" s="11">
        <v>459947205</v>
      </c>
      <c r="C69" s="12">
        <v>323910925</v>
      </c>
      <c r="D69" s="12">
        <v>311388230</v>
      </c>
      <c r="E69" s="12">
        <v>3554085</v>
      </c>
      <c r="F69" s="12"/>
      <c r="G69" s="13">
        <v>1588800</v>
      </c>
      <c r="H69" s="14">
        <f>SUM(B69:G69)</f>
        <v>1100389245</v>
      </c>
    </row>
    <row r="70" spans="1:8" ht="17.25" customHeight="1" x14ac:dyDescent="0.25">
      <c r="A70" s="5" t="s">
        <v>74</v>
      </c>
      <c r="B70" s="6">
        <f>SUM(B71:B85)</f>
        <v>66683718</v>
      </c>
      <c r="C70" s="7">
        <f t="shared" ref="C70:H70" si="9">SUM(C71:C85)</f>
        <v>0</v>
      </c>
      <c r="D70" s="7">
        <f t="shared" si="9"/>
        <v>67754546</v>
      </c>
      <c r="E70" s="7">
        <f t="shared" si="9"/>
        <v>7452481</v>
      </c>
      <c r="F70" s="7">
        <f t="shared" si="9"/>
        <v>0</v>
      </c>
      <c r="G70" s="8">
        <f t="shared" si="9"/>
        <v>67720752</v>
      </c>
      <c r="H70" s="9">
        <f t="shared" si="9"/>
        <v>209611497</v>
      </c>
    </row>
    <row r="71" spans="1:8" ht="17.25" customHeight="1" x14ac:dyDescent="0.25">
      <c r="A71" s="29" t="s">
        <v>75</v>
      </c>
      <c r="B71" s="11">
        <v>1162932</v>
      </c>
      <c r="C71" s="12">
        <v>0</v>
      </c>
      <c r="D71" s="12">
        <v>3040570</v>
      </c>
      <c r="E71" s="12">
        <v>25000</v>
      </c>
      <c r="F71" s="12"/>
      <c r="G71" s="13">
        <v>0</v>
      </c>
      <c r="H71" s="14">
        <f t="shared" ref="H71:H78" si="10">SUM(B71:G71)</f>
        <v>4228502</v>
      </c>
    </row>
    <row r="72" spans="1:8" ht="17.25" customHeight="1" x14ac:dyDescent="0.25">
      <c r="A72" s="10" t="s">
        <v>76</v>
      </c>
      <c r="B72" s="11">
        <v>528170</v>
      </c>
      <c r="C72" s="12">
        <v>0</v>
      </c>
      <c r="D72" s="12">
        <v>221640</v>
      </c>
      <c r="E72" s="12">
        <v>3500</v>
      </c>
      <c r="F72" s="12"/>
      <c r="G72" s="13">
        <v>0</v>
      </c>
      <c r="H72" s="14">
        <f t="shared" si="10"/>
        <v>753310</v>
      </c>
    </row>
    <row r="73" spans="1:8" ht="17.25" customHeight="1" x14ac:dyDescent="0.25">
      <c r="A73" s="10" t="s">
        <v>77</v>
      </c>
      <c r="B73" s="11">
        <v>10524445</v>
      </c>
      <c r="C73" s="12">
        <v>0</v>
      </c>
      <c r="D73" s="12">
        <v>7764350</v>
      </c>
      <c r="E73" s="12">
        <v>1239180</v>
      </c>
      <c r="F73" s="12"/>
      <c r="G73" s="13">
        <v>1997685</v>
      </c>
      <c r="H73" s="14">
        <f t="shared" si="10"/>
        <v>21525660</v>
      </c>
    </row>
    <row r="74" spans="1:8" ht="17.25" customHeight="1" x14ac:dyDescent="0.25">
      <c r="A74" s="10" t="s">
        <v>78</v>
      </c>
      <c r="B74" s="11">
        <v>35296235</v>
      </c>
      <c r="C74" s="12">
        <v>0</v>
      </c>
      <c r="D74" s="12">
        <v>13905540</v>
      </c>
      <c r="E74" s="12">
        <v>3920580</v>
      </c>
      <c r="F74" s="12">
        <v>0</v>
      </c>
      <c r="G74" s="13">
        <v>26380</v>
      </c>
      <c r="H74" s="14">
        <f t="shared" si="10"/>
        <v>53148735</v>
      </c>
    </row>
    <row r="75" spans="1:8" ht="17.25" customHeight="1" x14ac:dyDescent="0.25">
      <c r="A75" s="10" t="s">
        <v>79</v>
      </c>
      <c r="B75" s="11">
        <v>68465</v>
      </c>
      <c r="C75" s="12">
        <v>0</v>
      </c>
      <c r="D75" s="12">
        <v>91365</v>
      </c>
      <c r="E75" s="12">
        <v>0</v>
      </c>
      <c r="F75" s="12"/>
      <c r="G75" s="13">
        <v>64126237</v>
      </c>
      <c r="H75" s="14">
        <f t="shared" si="10"/>
        <v>64286067</v>
      </c>
    </row>
    <row r="76" spans="1:8" ht="17.25" customHeight="1" x14ac:dyDescent="0.25">
      <c r="A76" s="10" t="s">
        <v>80</v>
      </c>
      <c r="B76" s="11">
        <v>1485875</v>
      </c>
      <c r="C76" s="12">
        <v>0</v>
      </c>
      <c r="D76" s="12">
        <v>223612</v>
      </c>
      <c r="E76" s="12">
        <v>124346</v>
      </c>
      <c r="F76" s="12"/>
      <c r="G76" s="13">
        <v>0</v>
      </c>
      <c r="H76" s="14">
        <f t="shared" si="10"/>
        <v>1833833</v>
      </c>
    </row>
    <row r="77" spans="1:8" ht="17.25" customHeight="1" x14ac:dyDescent="0.25">
      <c r="A77" s="10" t="s">
        <v>81</v>
      </c>
      <c r="B77" s="11">
        <v>3650018</v>
      </c>
      <c r="C77" s="12">
        <v>0</v>
      </c>
      <c r="D77" s="12">
        <v>1554693</v>
      </c>
      <c r="E77" s="12">
        <v>59085</v>
      </c>
      <c r="F77" s="12"/>
      <c r="G77" s="13">
        <v>32500</v>
      </c>
      <c r="H77" s="14">
        <f>SUM(B77:G77)</f>
        <v>5296296</v>
      </c>
    </row>
    <row r="78" spans="1:8" ht="17.25" customHeight="1" x14ac:dyDescent="0.25">
      <c r="A78" s="10" t="s">
        <v>82</v>
      </c>
      <c r="B78" s="11">
        <v>1029489</v>
      </c>
      <c r="C78" s="12">
        <v>0</v>
      </c>
      <c r="D78" s="12">
        <v>1430434</v>
      </c>
      <c r="E78" s="12">
        <v>162030</v>
      </c>
      <c r="F78" s="12"/>
      <c r="G78" s="13">
        <v>60550</v>
      </c>
      <c r="H78" s="30">
        <f t="shared" si="10"/>
        <v>2682503</v>
      </c>
    </row>
    <row r="79" spans="1:8" ht="17.25" customHeight="1" x14ac:dyDescent="0.25">
      <c r="A79" s="10" t="s">
        <v>83</v>
      </c>
      <c r="B79" s="11">
        <v>613790</v>
      </c>
      <c r="C79" s="12">
        <v>0</v>
      </c>
      <c r="D79" s="12">
        <v>210979</v>
      </c>
      <c r="E79" s="12">
        <v>30950</v>
      </c>
      <c r="F79" s="12"/>
      <c r="G79" s="13">
        <v>0</v>
      </c>
      <c r="H79" s="14">
        <f t="shared" ref="H79:H85" si="11">SUM(B79:G79)</f>
        <v>855719</v>
      </c>
    </row>
    <row r="80" spans="1:8" ht="17.25" customHeight="1" x14ac:dyDescent="0.25">
      <c r="A80" s="10" t="s">
        <v>84</v>
      </c>
      <c r="B80" s="11">
        <v>2551407</v>
      </c>
      <c r="C80" s="12">
        <v>0</v>
      </c>
      <c r="D80" s="12">
        <v>1433656</v>
      </c>
      <c r="E80" s="12">
        <v>58000</v>
      </c>
      <c r="F80" s="12"/>
      <c r="G80" s="13">
        <v>1434000</v>
      </c>
      <c r="H80" s="14">
        <f t="shared" si="11"/>
        <v>5477063</v>
      </c>
    </row>
    <row r="81" spans="1:8" ht="17.25" customHeight="1" x14ac:dyDescent="0.25">
      <c r="A81" s="10" t="s">
        <v>85</v>
      </c>
      <c r="B81" s="11">
        <v>4131938</v>
      </c>
      <c r="C81" s="12">
        <v>0</v>
      </c>
      <c r="D81" s="12">
        <v>2844457</v>
      </c>
      <c r="E81" s="12">
        <v>696410</v>
      </c>
      <c r="F81" s="12"/>
      <c r="G81" s="13">
        <v>0</v>
      </c>
      <c r="H81" s="14">
        <f t="shared" si="11"/>
        <v>7672805</v>
      </c>
    </row>
    <row r="82" spans="1:8" ht="17.25" customHeight="1" x14ac:dyDescent="0.25">
      <c r="A82" s="10" t="s">
        <v>86</v>
      </c>
      <c r="B82" s="11">
        <v>792125</v>
      </c>
      <c r="C82" s="12">
        <v>0</v>
      </c>
      <c r="D82" s="12">
        <v>571360</v>
      </c>
      <c r="E82" s="12">
        <v>216696</v>
      </c>
      <c r="F82" s="12"/>
      <c r="G82" s="13">
        <v>0</v>
      </c>
      <c r="H82" s="14">
        <f t="shared" si="11"/>
        <v>1580181</v>
      </c>
    </row>
    <row r="83" spans="1:8" ht="17.25" customHeight="1" x14ac:dyDescent="0.25">
      <c r="A83" s="10" t="s">
        <v>87</v>
      </c>
      <c r="B83" s="11">
        <v>486980</v>
      </c>
      <c r="C83" s="12">
        <v>0</v>
      </c>
      <c r="D83" s="12">
        <v>11814611</v>
      </c>
      <c r="E83" s="12">
        <v>539779</v>
      </c>
      <c r="F83" s="12"/>
      <c r="G83" s="13">
        <v>0</v>
      </c>
      <c r="H83" s="14">
        <f t="shared" si="11"/>
        <v>12841370</v>
      </c>
    </row>
    <row r="84" spans="1:8" ht="17.25" customHeight="1" x14ac:dyDescent="0.25">
      <c r="A84" s="31" t="s">
        <v>88</v>
      </c>
      <c r="B84" s="11">
        <v>788510</v>
      </c>
      <c r="C84" s="12">
        <v>0</v>
      </c>
      <c r="D84" s="12">
        <v>791600</v>
      </c>
      <c r="E84" s="12">
        <v>120000</v>
      </c>
      <c r="F84" s="12"/>
      <c r="G84" s="13">
        <v>0</v>
      </c>
      <c r="H84" s="14">
        <f t="shared" si="11"/>
        <v>1700110</v>
      </c>
    </row>
    <row r="85" spans="1:8" ht="17.25" customHeight="1" x14ac:dyDescent="0.25">
      <c r="A85" s="29" t="s">
        <v>89</v>
      </c>
      <c r="B85" s="11">
        <v>3573339</v>
      </c>
      <c r="C85" s="12">
        <v>0</v>
      </c>
      <c r="D85" s="12">
        <v>21855679</v>
      </c>
      <c r="E85" s="12">
        <v>256925</v>
      </c>
      <c r="F85" s="12"/>
      <c r="G85" s="13">
        <v>43400</v>
      </c>
      <c r="H85" s="14">
        <f t="shared" si="11"/>
        <v>25729343</v>
      </c>
    </row>
    <row r="86" spans="1:8" ht="20.100000000000001" customHeight="1" x14ac:dyDescent="0.25">
      <c r="A86" s="32" t="s">
        <v>90</v>
      </c>
      <c r="B86" s="6">
        <f>SUM(B87:B92)</f>
        <v>15946458</v>
      </c>
      <c r="C86" s="7">
        <f t="shared" ref="C86:H86" si="12">SUM(C87:C92)</f>
        <v>0</v>
      </c>
      <c r="D86" s="7">
        <f t="shared" si="12"/>
        <v>22102251</v>
      </c>
      <c r="E86" s="7">
        <f t="shared" si="12"/>
        <v>966547</v>
      </c>
      <c r="F86" s="7">
        <f t="shared" si="12"/>
        <v>0</v>
      </c>
      <c r="G86" s="8">
        <f t="shared" si="12"/>
        <v>3101102</v>
      </c>
      <c r="H86" s="9">
        <f t="shared" si="12"/>
        <v>42116358</v>
      </c>
    </row>
    <row r="87" spans="1:8" ht="20.100000000000001" customHeight="1" x14ac:dyDescent="0.25">
      <c r="A87" s="10" t="s">
        <v>91</v>
      </c>
      <c r="B87" s="11">
        <v>1303537</v>
      </c>
      <c r="C87" s="12">
        <v>0</v>
      </c>
      <c r="D87" s="12">
        <v>1072085</v>
      </c>
      <c r="E87" s="12">
        <v>151320</v>
      </c>
      <c r="F87" s="12"/>
      <c r="G87" s="13">
        <v>3051102</v>
      </c>
      <c r="H87" s="14">
        <f t="shared" ref="H87:H92" si="13">SUM(B87:G87)</f>
        <v>5578044</v>
      </c>
    </row>
    <row r="88" spans="1:8" ht="20.100000000000001" customHeight="1" x14ac:dyDescent="0.25">
      <c r="A88" s="10" t="s">
        <v>92</v>
      </c>
      <c r="B88" s="11">
        <v>6824988</v>
      </c>
      <c r="C88" s="12">
        <v>0</v>
      </c>
      <c r="D88" s="12">
        <v>1121649</v>
      </c>
      <c r="E88" s="12">
        <v>262685</v>
      </c>
      <c r="F88" s="12"/>
      <c r="G88" s="13">
        <v>0</v>
      </c>
      <c r="H88" s="14">
        <f t="shared" si="13"/>
        <v>8209322</v>
      </c>
    </row>
    <row r="89" spans="1:8" ht="20.100000000000001" customHeight="1" x14ac:dyDescent="0.25">
      <c r="A89" s="10" t="s">
        <v>93</v>
      </c>
      <c r="B89" s="11">
        <v>1709534</v>
      </c>
      <c r="C89" s="12">
        <v>0</v>
      </c>
      <c r="D89" s="12">
        <v>1005331</v>
      </c>
      <c r="E89" s="12">
        <v>39475</v>
      </c>
      <c r="F89" s="12">
        <v>0</v>
      </c>
      <c r="G89" s="13">
        <v>0</v>
      </c>
      <c r="H89" s="14">
        <f t="shared" si="13"/>
        <v>2754340</v>
      </c>
    </row>
    <row r="90" spans="1:8" ht="20.100000000000001" customHeight="1" x14ac:dyDescent="0.25">
      <c r="A90" s="10" t="s">
        <v>94</v>
      </c>
      <c r="B90" s="11">
        <v>2126023</v>
      </c>
      <c r="C90" s="12">
        <v>0</v>
      </c>
      <c r="D90" s="12">
        <v>14152688</v>
      </c>
      <c r="E90" s="12">
        <v>254000</v>
      </c>
      <c r="F90" s="12"/>
      <c r="G90" s="13">
        <v>0</v>
      </c>
      <c r="H90" s="14">
        <f t="shared" si="13"/>
        <v>16532711</v>
      </c>
    </row>
    <row r="91" spans="1:8" ht="20.100000000000001" customHeight="1" x14ac:dyDescent="0.25">
      <c r="A91" s="10" t="s">
        <v>95</v>
      </c>
      <c r="B91" s="11">
        <v>1638061</v>
      </c>
      <c r="C91" s="12">
        <v>0</v>
      </c>
      <c r="D91" s="12">
        <v>2044432</v>
      </c>
      <c r="E91" s="12">
        <v>192340</v>
      </c>
      <c r="F91" s="12"/>
      <c r="G91" s="13">
        <v>50000</v>
      </c>
      <c r="H91" s="14">
        <f t="shared" si="13"/>
        <v>3924833</v>
      </c>
    </row>
    <row r="92" spans="1:8" ht="20.100000000000001" customHeight="1" x14ac:dyDescent="0.25">
      <c r="A92" s="10" t="s">
        <v>96</v>
      </c>
      <c r="B92" s="11">
        <v>2344315</v>
      </c>
      <c r="C92" s="12">
        <v>0</v>
      </c>
      <c r="D92" s="12">
        <v>2706066</v>
      </c>
      <c r="E92" s="12">
        <v>66727</v>
      </c>
      <c r="F92" s="12"/>
      <c r="G92" s="13">
        <v>0</v>
      </c>
      <c r="H92" s="14">
        <f t="shared" si="13"/>
        <v>5117108</v>
      </c>
    </row>
    <row r="93" spans="1:8" ht="20.100000000000001" customHeight="1" x14ac:dyDescent="0.25">
      <c r="A93" s="5" t="s">
        <v>97</v>
      </c>
      <c r="B93" s="33">
        <f t="shared" ref="B93:H93" si="14">SUM(B94:B95)</f>
        <v>4769367</v>
      </c>
      <c r="C93" s="34">
        <f t="shared" si="14"/>
        <v>0</v>
      </c>
      <c r="D93" s="34">
        <f t="shared" si="14"/>
        <v>3916393</v>
      </c>
      <c r="E93" s="34">
        <f t="shared" si="14"/>
        <v>316650</v>
      </c>
      <c r="F93" s="34">
        <f t="shared" si="14"/>
        <v>0</v>
      </c>
      <c r="G93" s="35">
        <f t="shared" si="14"/>
        <v>2744666</v>
      </c>
      <c r="H93" s="9">
        <f t="shared" si="14"/>
        <v>11747076</v>
      </c>
    </row>
    <row r="94" spans="1:8" ht="20.100000000000001" customHeight="1" x14ac:dyDescent="0.25">
      <c r="A94" s="10" t="s">
        <v>98</v>
      </c>
      <c r="B94" s="11">
        <v>3917005</v>
      </c>
      <c r="C94" s="12">
        <v>0</v>
      </c>
      <c r="D94" s="12">
        <v>2142070</v>
      </c>
      <c r="E94" s="12">
        <v>293650</v>
      </c>
      <c r="F94" s="12">
        <v>0</v>
      </c>
      <c r="G94" s="13">
        <v>65000</v>
      </c>
      <c r="H94" s="14">
        <f>SUM(B94:G94)</f>
        <v>6417725</v>
      </c>
    </row>
    <row r="95" spans="1:8" ht="20.100000000000001" customHeight="1" x14ac:dyDescent="0.25">
      <c r="A95" s="10" t="s">
        <v>99</v>
      </c>
      <c r="B95" s="11">
        <v>852362</v>
      </c>
      <c r="C95" s="12">
        <v>0</v>
      </c>
      <c r="D95" s="12">
        <v>1774323</v>
      </c>
      <c r="E95" s="12">
        <v>23000</v>
      </c>
      <c r="F95" s="12"/>
      <c r="G95" s="13">
        <v>2679666</v>
      </c>
      <c r="H95" s="14">
        <f>SUM(B95:G95)</f>
        <v>5329351</v>
      </c>
    </row>
    <row r="96" spans="1:8" ht="20.100000000000001" customHeight="1" x14ac:dyDescent="0.25">
      <c r="A96" s="5" t="s">
        <v>100</v>
      </c>
      <c r="B96" s="33">
        <f t="shared" ref="B96:H96" si="15">B97</f>
        <v>4613015</v>
      </c>
      <c r="C96" s="34">
        <f t="shared" si="15"/>
        <v>0</v>
      </c>
      <c r="D96" s="34">
        <f t="shared" si="15"/>
        <v>2004050</v>
      </c>
      <c r="E96" s="34">
        <f t="shared" si="15"/>
        <v>136300</v>
      </c>
      <c r="F96" s="34">
        <f t="shared" si="15"/>
        <v>0</v>
      </c>
      <c r="G96" s="35">
        <f t="shared" si="15"/>
        <v>2000</v>
      </c>
      <c r="H96" s="9">
        <f t="shared" si="15"/>
        <v>6755365</v>
      </c>
    </row>
    <row r="97" spans="1:8" ht="20.100000000000001" customHeight="1" x14ac:dyDescent="0.25">
      <c r="A97" s="10" t="s">
        <v>101</v>
      </c>
      <c r="B97" s="11">
        <v>4613015</v>
      </c>
      <c r="C97" s="12">
        <v>0</v>
      </c>
      <c r="D97" s="12">
        <v>2004050</v>
      </c>
      <c r="E97" s="12">
        <v>136300</v>
      </c>
      <c r="F97" s="12"/>
      <c r="G97" s="13">
        <v>2000</v>
      </c>
      <c r="H97" s="14">
        <f>SUM(B97:G97)</f>
        <v>6755365</v>
      </c>
    </row>
    <row r="98" spans="1:8" ht="20.100000000000001" customHeight="1" x14ac:dyDescent="0.25">
      <c r="A98" s="5" t="s">
        <v>102</v>
      </c>
      <c r="B98" s="33">
        <f>SUM(B99:B101)</f>
        <v>8043234</v>
      </c>
      <c r="C98" s="34">
        <f t="shared" ref="C98:H98" si="16">SUM(C99:C101)</f>
        <v>0</v>
      </c>
      <c r="D98" s="34">
        <f t="shared" si="16"/>
        <v>16029523</v>
      </c>
      <c r="E98" s="34">
        <f t="shared" si="16"/>
        <v>859150</v>
      </c>
      <c r="F98" s="34">
        <f t="shared" si="16"/>
        <v>0</v>
      </c>
      <c r="G98" s="35">
        <f t="shared" si="16"/>
        <v>161000</v>
      </c>
      <c r="H98" s="9">
        <f t="shared" si="16"/>
        <v>25092907</v>
      </c>
    </row>
    <row r="99" spans="1:8" ht="20.100000000000001" customHeight="1" x14ac:dyDescent="0.25">
      <c r="A99" s="10" t="s">
        <v>103</v>
      </c>
      <c r="B99" s="11">
        <v>4696138</v>
      </c>
      <c r="C99" s="12">
        <v>0</v>
      </c>
      <c r="D99" s="12">
        <v>2897592</v>
      </c>
      <c r="E99" s="12">
        <v>559250</v>
      </c>
      <c r="F99" s="12"/>
      <c r="G99" s="13">
        <v>0</v>
      </c>
      <c r="H99" s="14">
        <f>SUM(B99:G99)</f>
        <v>8152980</v>
      </c>
    </row>
    <row r="100" spans="1:8" ht="20.100000000000001" customHeight="1" x14ac:dyDescent="0.25">
      <c r="A100" s="10" t="s">
        <v>104</v>
      </c>
      <c r="B100" s="11">
        <v>2618525</v>
      </c>
      <c r="C100" s="12">
        <v>0</v>
      </c>
      <c r="D100" s="12">
        <v>12111676</v>
      </c>
      <c r="E100" s="12">
        <v>251400</v>
      </c>
      <c r="F100" s="12"/>
      <c r="G100" s="13">
        <v>161000</v>
      </c>
      <c r="H100" s="14">
        <f>SUM(B100:G100)</f>
        <v>15142601</v>
      </c>
    </row>
    <row r="101" spans="1:8" ht="20.100000000000001" customHeight="1" x14ac:dyDescent="0.25">
      <c r="A101" s="10" t="s">
        <v>105</v>
      </c>
      <c r="B101" s="11">
        <v>728571</v>
      </c>
      <c r="C101" s="12">
        <v>0</v>
      </c>
      <c r="D101" s="12">
        <v>1020255</v>
      </c>
      <c r="E101" s="12">
        <v>48500</v>
      </c>
      <c r="F101" s="12"/>
      <c r="G101" s="13">
        <v>0</v>
      </c>
      <c r="H101" s="14">
        <f>SUM(B101:G101)</f>
        <v>1797326</v>
      </c>
    </row>
    <row r="102" spans="1:8" ht="21" customHeight="1" thickBot="1" x14ac:dyDescent="0.3">
      <c r="A102" s="36" t="s">
        <v>106</v>
      </c>
      <c r="B102" s="37">
        <f t="shared" ref="B102:H102" si="17">B5++B11+B16+B21+B27+B68+B70+B86+B93+B96+B98</f>
        <v>1201615029</v>
      </c>
      <c r="C102" s="38">
        <f t="shared" si="17"/>
        <v>324287425</v>
      </c>
      <c r="D102" s="38">
        <f t="shared" si="17"/>
        <v>846743092</v>
      </c>
      <c r="E102" s="38">
        <f t="shared" si="17"/>
        <v>22573562</v>
      </c>
      <c r="F102" s="38">
        <f t="shared" si="17"/>
        <v>2958359</v>
      </c>
      <c r="G102" s="39">
        <f t="shared" si="17"/>
        <v>270998003</v>
      </c>
      <c r="H102" s="40">
        <f t="shared" si="17"/>
        <v>2669175470</v>
      </c>
    </row>
    <row r="103" spans="1:8" ht="12.6" thickTop="1" x14ac:dyDescent="0.25"/>
  </sheetData>
  <mergeCells count="5">
    <mergeCell ref="A1:H1"/>
    <mergeCell ref="A2:H2"/>
    <mergeCell ref="A3:A4"/>
    <mergeCell ref="B3:G3"/>
    <mergeCell ref="H3:H4"/>
  </mergeCells>
  <printOptions horizontalCentered="1"/>
  <pageMargins left="0.39370078740157483" right="0.39370078740157483" top="0.59055118110236227" bottom="0.33" header="0.62992125984251968" footer="0.23622047244094491"/>
  <pageSetup scale="68" firstPageNumber="179" fitToHeight="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1D9F-132C-49BE-AD65-81ED814F25D2}">
  <sheetPr>
    <tabColor rgb="FF00B050"/>
  </sheetPr>
  <dimension ref="A1:L104"/>
  <sheetViews>
    <sheetView showGridLines="0" showZeros="0" zoomScale="110" zoomScaleNormal="110" zoomScaleSheetLayoutView="9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A3" sqref="A3:A5"/>
    </sheetView>
  </sheetViews>
  <sheetFormatPr baseColWidth="10" defaultColWidth="11.44140625" defaultRowHeight="12" x14ac:dyDescent="0.25"/>
  <cols>
    <col min="1" max="1" width="74" style="1" customWidth="1"/>
    <col min="2" max="2" width="11.33203125" style="1" customWidth="1"/>
    <col min="3" max="3" width="10.88671875" style="1" customWidth="1"/>
    <col min="4" max="4" width="12" style="1" bestFit="1" customWidth="1"/>
    <col min="5" max="5" width="12.109375" style="1" customWidth="1"/>
    <col min="6" max="6" width="9.88671875" style="1" customWidth="1"/>
    <col min="7" max="7" width="11.109375" style="1" customWidth="1"/>
    <col min="8" max="8" width="12.33203125" style="1" customWidth="1"/>
    <col min="9" max="9" width="12.109375" style="1" customWidth="1"/>
    <col min="10" max="10" width="11.44140625" style="1" customWidth="1"/>
    <col min="11" max="11" width="15.44140625" style="1" customWidth="1"/>
    <col min="12" max="16384" width="11.44140625" style="1"/>
  </cols>
  <sheetData>
    <row r="1" spans="1:11" ht="27.75" customHeight="1" x14ac:dyDescent="0.25">
      <c r="A1" s="62" t="s">
        <v>121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30.75" customHeight="1" thickBot="1" x14ac:dyDescent="0.3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7.75" customHeight="1" thickTop="1" thickBot="1" x14ac:dyDescent="0.3">
      <c r="A3" s="71" t="s">
        <v>0</v>
      </c>
      <c r="B3" s="72" t="s">
        <v>107</v>
      </c>
      <c r="C3" s="72"/>
      <c r="D3" s="72"/>
      <c r="E3" s="72"/>
      <c r="F3" s="72"/>
      <c r="G3" s="72"/>
      <c r="H3" s="72"/>
      <c r="I3" s="72"/>
      <c r="J3" s="73" t="s">
        <v>2</v>
      </c>
      <c r="K3" s="75" t="s">
        <v>108</v>
      </c>
    </row>
    <row r="4" spans="1:11" ht="13.5" customHeight="1" thickTop="1" thickBot="1" x14ac:dyDescent="0.3">
      <c r="A4" s="71"/>
      <c r="B4" s="77" t="s">
        <v>109</v>
      </c>
      <c r="C4" s="78"/>
      <c r="D4" s="78"/>
      <c r="E4" s="78"/>
      <c r="F4" s="79"/>
      <c r="G4" s="80" t="s">
        <v>110</v>
      </c>
      <c r="H4" s="80" t="s">
        <v>111</v>
      </c>
      <c r="I4" s="80" t="s">
        <v>112</v>
      </c>
      <c r="J4" s="74"/>
      <c r="K4" s="76"/>
    </row>
    <row r="5" spans="1:11" ht="33" customHeight="1" thickTop="1" x14ac:dyDescent="0.25">
      <c r="A5" s="68"/>
      <c r="B5" s="41" t="s">
        <v>113</v>
      </c>
      <c r="C5" s="41" t="s">
        <v>114</v>
      </c>
      <c r="D5" s="41" t="s">
        <v>115</v>
      </c>
      <c r="E5" s="41" t="s">
        <v>116</v>
      </c>
      <c r="F5" s="41" t="s">
        <v>117</v>
      </c>
      <c r="G5" s="80"/>
      <c r="H5" s="80"/>
      <c r="I5" s="80"/>
      <c r="J5" s="74"/>
      <c r="K5" s="76"/>
    </row>
    <row r="6" spans="1:11" ht="23.25" customHeight="1" x14ac:dyDescent="0.25">
      <c r="A6" s="42" t="s">
        <v>9</v>
      </c>
      <c r="B6" s="34">
        <f>SUM(B7:B11)</f>
        <v>49241093</v>
      </c>
      <c r="C6" s="34">
        <f t="shared" ref="C6:K6" si="0">SUM(C7:C11)</f>
        <v>11000000</v>
      </c>
      <c r="D6" s="34">
        <f t="shared" si="0"/>
        <v>1068043</v>
      </c>
      <c r="E6" s="34">
        <f t="shared" si="0"/>
        <v>361494270</v>
      </c>
      <c r="F6" s="35">
        <f t="shared" si="0"/>
        <v>0</v>
      </c>
      <c r="G6" s="34">
        <f t="shared" si="0"/>
        <v>857651</v>
      </c>
      <c r="H6" s="43">
        <f t="shared" si="0"/>
        <v>0</v>
      </c>
      <c r="I6" s="43">
        <f t="shared" si="0"/>
        <v>0</v>
      </c>
      <c r="J6" s="43">
        <f t="shared" si="0"/>
        <v>423661057</v>
      </c>
      <c r="K6" s="9">
        <f t="shared" si="0"/>
        <v>493625028</v>
      </c>
    </row>
    <row r="7" spans="1:11" ht="20.100000000000001" customHeight="1" x14ac:dyDescent="0.25">
      <c r="A7" s="44" t="s">
        <v>10</v>
      </c>
      <c r="B7" s="12">
        <v>192532</v>
      </c>
      <c r="C7" s="12">
        <v>0</v>
      </c>
      <c r="D7" s="12">
        <v>33437</v>
      </c>
      <c r="E7" s="12">
        <v>4794360</v>
      </c>
      <c r="F7" s="13">
        <v>0</v>
      </c>
      <c r="G7" s="12">
        <v>0</v>
      </c>
      <c r="H7" s="45">
        <v>0</v>
      </c>
      <c r="I7" s="45">
        <v>0</v>
      </c>
      <c r="J7" s="45">
        <f>SUM(B7:I7)</f>
        <v>5020329</v>
      </c>
      <c r="K7" s="14">
        <f>'GASTOS CORRIENTES'!H6+J7</f>
        <v>29617802</v>
      </c>
    </row>
    <row r="8" spans="1:11" ht="20.100000000000001" customHeight="1" x14ac:dyDescent="0.25">
      <c r="A8" s="44" t="s">
        <v>11</v>
      </c>
      <c r="B8" s="12">
        <v>960</v>
      </c>
      <c r="C8" s="12">
        <v>0</v>
      </c>
      <c r="D8" s="12">
        <v>39501</v>
      </c>
      <c r="E8" s="12">
        <v>0</v>
      </c>
      <c r="F8" s="13">
        <v>0</v>
      </c>
      <c r="G8" s="12">
        <v>0</v>
      </c>
      <c r="H8" s="45">
        <v>0</v>
      </c>
      <c r="I8" s="45">
        <v>0</v>
      </c>
      <c r="J8" s="45">
        <f>SUM(B8:I8)</f>
        <v>40461</v>
      </c>
      <c r="K8" s="14">
        <f>'GASTOS CORRIENTES'!H7+J8</f>
        <v>7237221</v>
      </c>
    </row>
    <row r="9" spans="1:11" ht="20.100000000000001" customHeight="1" x14ac:dyDescent="0.25">
      <c r="A9" s="44" t="s">
        <v>12</v>
      </c>
      <c r="B9" s="12">
        <v>31602765</v>
      </c>
      <c r="C9" s="12">
        <v>11000000</v>
      </c>
      <c r="D9" s="12">
        <v>61475</v>
      </c>
      <c r="E9" s="12">
        <v>353125440</v>
      </c>
      <c r="F9" s="13">
        <v>0</v>
      </c>
      <c r="G9" s="12">
        <v>0</v>
      </c>
      <c r="H9" s="45">
        <v>0</v>
      </c>
      <c r="I9" s="45">
        <v>0</v>
      </c>
      <c r="J9" s="45">
        <f>SUM(B9:I9)</f>
        <v>395789680</v>
      </c>
      <c r="K9" s="14">
        <f>'GASTOS CORRIENTES'!H8+J9</f>
        <v>425799532</v>
      </c>
    </row>
    <row r="10" spans="1:11" ht="20.100000000000001" customHeight="1" x14ac:dyDescent="0.25">
      <c r="A10" s="44" t="s">
        <v>13</v>
      </c>
      <c r="B10" s="12">
        <v>17442966</v>
      </c>
      <c r="C10" s="12">
        <v>0</v>
      </c>
      <c r="D10" s="12">
        <v>628659</v>
      </c>
      <c r="E10" s="12">
        <v>3574470</v>
      </c>
      <c r="F10" s="13">
        <v>0</v>
      </c>
      <c r="G10" s="12">
        <v>857651</v>
      </c>
      <c r="H10" s="45">
        <v>0</v>
      </c>
      <c r="I10" s="45">
        <v>0</v>
      </c>
      <c r="J10" s="45">
        <f>SUM(B10:I10)</f>
        <v>22503746</v>
      </c>
      <c r="K10" s="14">
        <f>'GASTOS CORRIENTES'!H9+J10</f>
        <v>27958294</v>
      </c>
    </row>
    <row r="11" spans="1:11" ht="20.100000000000001" customHeight="1" x14ac:dyDescent="0.25">
      <c r="A11" s="44" t="s">
        <v>14</v>
      </c>
      <c r="B11" s="12">
        <v>1870</v>
      </c>
      <c r="C11" s="12">
        <v>0</v>
      </c>
      <c r="D11" s="12">
        <v>304971</v>
      </c>
      <c r="E11" s="12">
        <v>0</v>
      </c>
      <c r="F11" s="13">
        <v>0</v>
      </c>
      <c r="G11" s="12">
        <v>0</v>
      </c>
      <c r="H11" s="45">
        <v>0</v>
      </c>
      <c r="I11" s="45">
        <v>0</v>
      </c>
      <c r="J11" s="45">
        <f>SUM(B11:I11)</f>
        <v>306841</v>
      </c>
      <c r="K11" s="14">
        <f>'GASTOS CORRIENTES'!H10+J11</f>
        <v>3012179</v>
      </c>
    </row>
    <row r="12" spans="1:11" ht="23.25" customHeight="1" x14ac:dyDescent="0.25">
      <c r="A12" s="46" t="s">
        <v>15</v>
      </c>
      <c r="B12" s="7">
        <f>SUM(B13:B16)</f>
        <v>3520290</v>
      </c>
      <c r="C12" s="7">
        <f t="shared" ref="C12:K12" si="1">SUM(C13:C16)</f>
        <v>0</v>
      </c>
      <c r="D12" s="7">
        <f t="shared" si="1"/>
        <v>705110</v>
      </c>
      <c r="E12" s="7">
        <f t="shared" si="1"/>
        <v>350000</v>
      </c>
      <c r="F12" s="8">
        <f t="shared" si="1"/>
        <v>0</v>
      </c>
      <c r="G12" s="7">
        <f t="shared" si="1"/>
        <v>0</v>
      </c>
      <c r="H12" s="47">
        <f t="shared" si="1"/>
        <v>0</v>
      </c>
      <c r="I12" s="47">
        <f t="shared" si="1"/>
        <v>3915000</v>
      </c>
      <c r="J12" s="47">
        <f t="shared" si="1"/>
        <v>8490400</v>
      </c>
      <c r="K12" s="9">
        <f t="shared" si="1"/>
        <v>231268089</v>
      </c>
    </row>
    <row r="13" spans="1:11" ht="30" customHeight="1" x14ac:dyDescent="0.25">
      <c r="A13" s="48" t="s">
        <v>16</v>
      </c>
      <c r="B13" s="12">
        <v>230000</v>
      </c>
      <c r="C13" s="12">
        <v>0</v>
      </c>
      <c r="D13" s="12">
        <v>450000</v>
      </c>
      <c r="E13" s="12">
        <v>0</v>
      </c>
      <c r="F13" s="13">
        <v>0</v>
      </c>
      <c r="G13" s="12">
        <v>0</v>
      </c>
      <c r="H13" s="45">
        <v>0</v>
      </c>
      <c r="I13" s="45">
        <v>3915000</v>
      </c>
      <c r="J13" s="45">
        <f>SUM(B13:I13)</f>
        <v>4595000</v>
      </c>
      <c r="K13" s="14">
        <f>'GASTOS CORRIENTES'!H12+J13</f>
        <v>192027176</v>
      </c>
    </row>
    <row r="14" spans="1:11" ht="20.100000000000001" customHeight="1" x14ac:dyDescent="0.25">
      <c r="A14" s="48" t="s">
        <v>17</v>
      </c>
      <c r="B14" s="12">
        <v>400</v>
      </c>
      <c r="C14" s="12">
        <v>0</v>
      </c>
      <c r="D14" s="12">
        <v>2800</v>
      </c>
      <c r="E14" s="12">
        <v>0</v>
      </c>
      <c r="F14" s="13">
        <v>0</v>
      </c>
      <c r="G14" s="12">
        <v>0</v>
      </c>
      <c r="H14" s="45">
        <v>0</v>
      </c>
      <c r="I14" s="45">
        <v>0</v>
      </c>
      <c r="J14" s="45">
        <f>SUM(B14:I14)</f>
        <v>3200</v>
      </c>
      <c r="K14" s="14">
        <f>'GASTOS CORRIENTES'!H13+J14</f>
        <v>345354</v>
      </c>
    </row>
    <row r="15" spans="1:11" ht="20.100000000000001" customHeight="1" x14ac:dyDescent="0.25">
      <c r="A15" s="48" t="s">
        <v>18</v>
      </c>
      <c r="B15" s="12">
        <v>3228340</v>
      </c>
      <c r="C15" s="12">
        <v>0</v>
      </c>
      <c r="D15" s="12">
        <v>172000</v>
      </c>
      <c r="E15" s="12">
        <v>350000</v>
      </c>
      <c r="F15" s="13">
        <v>0</v>
      </c>
      <c r="G15" s="12">
        <v>0</v>
      </c>
      <c r="H15" s="45">
        <v>0</v>
      </c>
      <c r="I15" s="45">
        <v>0</v>
      </c>
      <c r="J15" s="45">
        <f>SUM(B15:I15)</f>
        <v>3750340</v>
      </c>
      <c r="K15" s="14">
        <f>'GASTOS CORRIENTES'!H14+J15</f>
        <v>22687512</v>
      </c>
    </row>
    <row r="16" spans="1:11" ht="20.100000000000001" customHeight="1" x14ac:dyDescent="0.25">
      <c r="A16" s="48" t="s">
        <v>19</v>
      </c>
      <c r="B16" s="12">
        <v>61550</v>
      </c>
      <c r="C16" s="12">
        <v>0</v>
      </c>
      <c r="D16" s="12">
        <v>80310</v>
      </c>
      <c r="E16" s="12">
        <v>0</v>
      </c>
      <c r="F16" s="13">
        <v>0</v>
      </c>
      <c r="G16" s="12">
        <v>0</v>
      </c>
      <c r="H16" s="45">
        <v>0</v>
      </c>
      <c r="I16" s="45">
        <v>0</v>
      </c>
      <c r="J16" s="45">
        <f>SUM(B16:I16)</f>
        <v>141860</v>
      </c>
      <c r="K16" s="14">
        <f>'GASTOS CORRIENTES'!H15+J16</f>
        <v>16208047</v>
      </c>
    </row>
    <row r="17" spans="1:12" ht="22.5" customHeight="1" x14ac:dyDescent="0.25">
      <c r="A17" s="46" t="s">
        <v>20</v>
      </c>
      <c r="B17" s="7">
        <f>SUM(B18:B21)</f>
        <v>325000</v>
      </c>
      <c r="C17" s="7">
        <f t="shared" ref="C17:K17" si="2">SUM(C18:C21)</f>
        <v>0</v>
      </c>
      <c r="D17" s="7">
        <f t="shared" si="2"/>
        <v>139700</v>
      </c>
      <c r="E17" s="7">
        <f t="shared" si="2"/>
        <v>150000</v>
      </c>
      <c r="F17" s="8">
        <f t="shared" si="2"/>
        <v>0</v>
      </c>
      <c r="G17" s="7">
        <f t="shared" si="2"/>
        <v>0</v>
      </c>
      <c r="H17" s="47">
        <f t="shared" si="2"/>
        <v>0</v>
      </c>
      <c r="I17" s="47">
        <f t="shared" si="2"/>
        <v>0</v>
      </c>
      <c r="J17" s="47">
        <f t="shared" si="2"/>
        <v>614700</v>
      </c>
      <c r="K17" s="9">
        <f t="shared" si="2"/>
        <v>34543871</v>
      </c>
    </row>
    <row r="18" spans="1:12" ht="20.100000000000001" customHeight="1" x14ac:dyDescent="0.25">
      <c r="A18" s="44" t="s">
        <v>21</v>
      </c>
      <c r="B18" s="12">
        <v>100000</v>
      </c>
      <c r="C18" s="12">
        <v>0</v>
      </c>
      <c r="D18" s="12">
        <v>27000</v>
      </c>
      <c r="E18" s="12">
        <v>150000</v>
      </c>
      <c r="F18" s="13">
        <v>0</v>
      </c>
      <c r="G18" s="12">
        <v>0</v>
      </c>
      <c r="H18" s="45">
        <v>0</v>
      </c>
      <c r="I18" s="45">
        <v>0</v>
      </c>
      <c r="J18" s="45">
        <f>SUM(B18:I18)</f>
        <v>277000</v>
      </c>
      <c r="K18" s="14">
        <f>'GASTOS CORRIENTES'!H17+J18</f>
        <v>10286141</v>
      </c>
    </row>
    <row r="19" spans="1:12" ht="20.100000000000001" customHeight="1" x14ac:dyDescent="0.25">
      <c r="A19" s="44" t="s">
        <v>22</v>
      </c>
      <c r="B19" s="12">
        <v>180300</v>
      </c>
      <c r="C19" s="12">
        <v>0</v>
      </c>
      <c r="D19" s="12">
        <v>28700</v>
      </c>
      <c r="E19" s="12">
        <v>0</v>
      </c>
      <c r="F19" s="13">
        <v>0</v>
      </c>
      <c r="G19" s="12">
        <v>0</v>
      </c>
      <c r="H19" s="45">
        <v>0</v>
      </c>
      <c r="I19" s="45">
        <v>0</v>
      </c>
      <c r="J19" s="45">
        <f>SUM(B19:I19)</f>
        <v>209000</v>
      </c>
      <c r="K19" s="14">
        <f>'GASTOS CORRIENTES'!H18+J19</f>
        <v>2251005</v>
      </c>
    </row>
    <row r="20" spans="1:12" ht="20.100000000000001" customHeight="1" x14ac:dyDescent="0.25">
      <c r="A20" s="44" t="s">
        <v>23</v>
      </c>
      <c r="B20" s="12">
        <v>0</v>
      </c>
      <c r="C20" s="12">
        <v>0</v>
      </c>
      <c r="D20" s="12">
        <v>0</v>
      </c>
      <c r="E20" s="12">
        <v>0</v>
      </c>
      <c r="F20" s="13">
        <v>0</v>
      </c>
      <c r="G20" s="12">
        <v>0</v>
      </c>
      <c r="H20" s="45">
        <v>0</v>
      </c>
      <c r="I20" s="45">
        <v>0</v>
      </c>
      <c r="J20" s="45">
        <f>SUM(B20:I20)</f>
        <v>0</v>
      </c>
      <c r="K20" s="14">
        <f>'GASTOS CORRIENTES'!H19+J20</f>
        <v>888815</v>
      </c>
    </row>
    <row r="21" spans="1:12" ht="20.100000000000001" customHeight="1" x14ac:dyDescent="0.25">
      <c r="A21" s="44" t="s">
        <v>24</v>
      </c>
      <c r="B21" s="12">
        <v>44700</v>
      </c>
      <c r="C21" s="12">
        <v>0</v>
      </c>
      <c r="D21" s="12">
        <v>84000</v>
      </c>
      <c r="E21" s="12">
        <v>0</v>
      </c>
      <c r="F21" s="13">
        <v>0</v>
      </c>
      <c r="G21" s="12">
        <v>0</v>
      </c>
      <c r="H21" s="45">
        <v>0</v>
      </c>
      <c r="I21" s="45">
        <v>0</v>
      </c>
      <c r="J21" s="45">
        <f>SUM(B21:I21)</f>
        <v>128700</v>
      </c>
      <c r="K21" s="14">
        <f>'GASTOS CORRIENTES'!H20+J21</f>
        <v>21117910</v>
      </c>
    </row>
    <row r="22" spans="1:12" ht="23.25" customHeight="1" x14ac:dyDescent="0.25">
      <c r="A22" s="46" t="s">
        <v>25</v>
      </c>
      <c r="B22" s="7">
        <f>SUM(B23:B27)</f>
        <v>2698725</v>
      </c>
      <c r="C22" s="7">
        <f t="shared" ref="C22:K22" si="3">SUM(C23:C27)</f>
        <v>0</v>
      </c>
      <c r="D22" s="7">
        <f t="shared" si="3"/>
        <v>319055</v>
      </c>
      <c r="E22" s="7">
        <f t="shared" si="3"/>
        <v>1603565</v>
      </c>
      <c r="F22" s="8">
        <f t="shared" si="3"/>
        <v>0</v>
      </c>
      <c r="G22" s="34">
        <f t="shared" si="3"/>
        <v>0</v>
      </c>
      <c r="H22" s="43">
        <f t="shared" si="3"/>
        <v>0</v>
      </c>
      <c r="I22" s="43">
        <f t="shared" si="3"/>
        <v>5253580</v>
      </c>
      <c r="J22" s="43">
        <f t="shared" si="3"/>
        <v>9874925</v>
      </c>
      <c r="K22" s="9">
        <f t="shared" si="3"/>
        <v>260356186</v>
      </c>
    </row>
    <row r="23" spans="1:12" ht="20.100000000000001" customHeight="1" x14ac:dyDescent="0.25">
      <c r="A23" s="44" t="s">
        <v>26</v>
      </c>
      <c r="B23" s="12">
        <v>1565675</v>
      </c>
      <c r="C23" s="12">
        <v>0</v>
      </c>
      <c r="D23" s="12">
        <v>67855</v>
      </c>
      <c r="E23" s="12">
        <v>338035</v>
      </c>
      <c r="F23" s="13">
        <v>0</v>
      </c>
      <c r="G23" s="12">
        <v>0</v>
      </c>
      <c r="H23" s="45">
        <v>0</v>
      </c>
      <c r="I23" s="45">
        <v>0</v>
      </c>
      <c r="J23" s="45">
        <f>SUM(B23:I23)</f>
        <v>1971565</v>
      </c>
      <c r="K23" s="14">
        <f>'GASTOS CORRIENTES'!H22+J23</f>
        <v>125751400</v>
      </c>
    </row>
    <row r="24" spans="1:12" ht="20.100000000000001" customHeight="1" x14ac:dyDescent="0.25">
      <c r="A24" s="44" t="s">
        <v>27</v>
      </c>
      <c r="B24" s="12">
        <v>376420</v>
      </c>
      <c r="C24" s="12">
        <v>0</v>
      </c>
      <c r="D24" s="12">
        <v>41200</v>
      </c>
      <c r="E24" s="12">
        <v>1055530</v>
      </c>
      <c r="F24" s="13">
        <v>0</v>
      </c>
      <c r="G24" s="12">
        <v>0</v>
      </c>
      <c r="H24" s="45">
        <v>0</v>
      </c>
      <c r="I24" s="45">
        <v>5253580</v>
      </c>
      <c r="J24" s="45">
        <f>SUM(B24:I24)</f>
        <v>6726730</v>
      </c>
      <c r="K24" s="14">
        <f>'GASTOS CORRIENTES'!H23+J24</f>
        <v>16578000</v>
      </c>
    </row>
    <row r="25" spans="1:12" ht="20.100000000000001" customHeight="1" x14ac:dyDescent="0.25">
      <c r="A25" s="48" t="s">
        <v>28</v>
      </c>
      <c r="B25" s="12">
        <v>756630</v>
      </c>
      <c r="C25" s="12">
        <v>0</v>
      </c>
      <c r="D25" s="12">
        <v>60000</v>
      </c>
      <c r="E25" s="12">
        <v>210000</v>
      </c>
      <c r="F25" s="13">
        <v>0</v>
      </c>
      <c r="G25" s="12">
        <v>0</v>
      </c>
      <c r="H25" s="45">
        <v>0</v>
      </c>
      <c r="I25" s="45">
        <v>0</v>
      </c>
      <c r="J25" s="45">
        <f>SUM(B25:I25)</f>
        <v>1026630</v>
      </c>
      <c r="K25" s="14">
        <f>'GASTOS CORRIENTES'!H24+J25</f>
        <v>71244685</v>
      </c>
    </row>
    <row r="26" spans="1:12" ht="20.100000000000001" customHeight="1" x14ac:dyDescent="0.25">
      <c r="A26" s="48" t="s">
        <v>29</v>
      </c>
      <c r="B26" s="12">
        <v>0</v>
      </c>
      <c r="C26" s="12">
        <v>0</v>
      </c>
      <c r="D26" s="12">
        <v>150000</v>
      </c>
      <c r="E26" s="12">
        <v>0</v>
      </c>
      <c r="F26" s="13">
        <v>0</v>
      </c>
      <c r="G26" s="12">
        <v>0</v>
      </c>
      <c r="H26" s="45">
        <v>0</v>
      </c>
      <c r="I26" s="45">
        <v>0</v>
      </c>
      <c r="J26" s="45">
        <f>SUM(B26:I26)</f>
        <v>150000</v>
      </c>
      <c r="K26" s="14">
        <f>'GASTOS CORRIENTES'!H25+J26</f>
        <v>29704507</v>
      </c>
    </row>
    <row r="27" spans="1:12" ht="20.100000000000001" customHeight="1" x14ac:dyDescent="0.25">
      <c r="A27" s="49" t="s">
        <v>30</v>
      </c>
      <c r="B27" s="12">
        <v>0</v>
      </c>
      <c r="C27" s="12">
        <v>0</v>
      </c>
      <c r="D27" s="12">
        <v>0</v>
      </c>
      <c r="E27" s="12">
        <v>0</v>
      </c>
      <c r="F27" s="13">
        <v>0</v>
      </c>
      <c r="G27" s="12">
        <v>0</v>
      </c>
      <c r="H27" s="45">
        <v>0</v>
      </c>
      <c r="I27" s="45">
        <v>0</v>
      </c>
      <c r="J27" s="45">
        <f>SUM(B27:I27)</f>
        <v>0</v>
      </c>
      <c r="K27" s="14">
        <f>'GASTOS CORRIENTES'!H26+J27</f>
        <v>17077594</v>
      </c>
    </row>
    <row r="28" spans="1:12" s="5" customFormat="1" ht="23.25" customHeight="1" x14ac:dyDescent="0.25">
      <c r="A28" s="46" t="s">
        <v>31</v>
      </c>
      <c r="B28" s="7">
        <f t="shared" ref="B28:K28" si="4">SUM(B29:B68)</f>
        <v>5506923</v>
      </c>
      <c r="C28" s="34">
        <f t="shared" si="4"/>
        <v>0</v>
      </c>
      <c r="D28" s="7">
        <f t="shared" si="4"/>
        <v>5430420</v>
      </c>
      <c r="E28" s="34">
        <f t="shared" si="4"/>
        <v>11421900</v>
      </c>
      <c r="F28" s="35">
        <f t="shared" si="4"/>
        <v>0</v>
      </c>
      <c r="G28" s="34">
        <f t="shared" si="4"/>
        <v>18263100</v>
      </c>
      <c r="H28" s="43">
        <f t="shared" si="4"/>
        <v>0</v>
      </c>
      <c r="I28" s="43">
        <f t="shared" si="4"/>
        <v>0</v>
      </c>
      <c r="J28" s="43">
        <f t="shared" si="4"/>
        <v>40622343</v>
      </c>
      <c r="K28" s="9">
        <f t="shared" si="4"/>
        <v>736933273</v>
      </c>
      <c r="L28" s="50" t="e">
        <v>#REF!</v>
      </c>
    </row>
    <row r="29" spans="1:12" ht="20.100000000000001" customHeight="1" x14ac:dyDescent="0.25">
      <c r="A29" s="44" t="s">
        <v>32</v>
      </c>
      <c r="B29" s="12">
        <v>264264</v>
      </c>
      <c r="C29" s="12">
        <v>0</v>
      </c>
      <c r="D29" s="12">
        <v>0</v>
      </c>
      <c r="E29" s="12">
        <v>0</v>
      </c>
      <c r="F29" s="13">
        <v>0</v>
      </c>
      <c r="G29" s="12">
        <v>0</v>
      </c>
      <c r="H29" s="45">
        <v>0</v>
      </c>
      <c r="I29" s="45">
        <v>0</v>
      </c>
      <c r="J29" s="45">
        <f t="shared" ref="J29:J61" si="5">SUM(B29:I29)</f>
        <v>264264</v>
      </c>
      <c r="K29" s="14">
        <f>'GASTOS CORRIENTES'!H28+J29</f>
        <v>70994454</v>
      </c>
      <c r="L29" s="50">
        <v>0</v>
      </c>
    </row>
    <row r="30" spans="1:12" ht="20.100000000000001" customHeight="1" x14ac:dyDescent="0.25">
      <c r="A30" s="44" t="s">
        <v>33</v>
      </c>
      <c r="B30" s="12">
        <v>0</v>
      </c>
      <c r="C30" s="12">
        <v>0</v>
      </c>
      <c r="D30" s="12">
        <v>0</v>
      </c>
      <c r="E30" s="12">
        <v>0</v>
      </c>
      <c r="F30" s="13">
        <v>0</v>
      </c>
      <c r="G30" s="12">
        <v>0</v>
      </c>
      <c r="H30" s="45">
        <v>0</v>
      </c>
      <c r="I30" s="45">
        <v>0</v>
      </c>
      <c r="J30" s="45">
        <f t="shared" si="5"/>
        <v>0</v>
      </c>
      <c r="K30" s="14">
        <f>'GASTOS CORRIENTES'!H29+J30</f>
        <v>58348749</v>
      </c>
      <c r="L30" s="50">
        <v>0</v>
      </c>
    </row>
    <row r="31" spans="1:12" ht="20.100000000000001" customHeight="1" x14ac:dyDescent="0.25">
      <c r="A31" s="44" t="s">
        <v>34</v>
      </c>
      <c r="B31" s="12">
        <v>0</v>
      </c>
      <c r="C31" s="12">
        <v>0</v>
      </c>
      <c r="D31" s="12">
        <v>0</v>
      </c>
      <c r="E31" s="12">
        <v>0</v>
      </c>
      <c r="F31" s="13">
        <v>0</v>
      </c>
      <c r="G31" s="12">
        <v>0</v>
      </c>
      <c r="H31" s="45">
        <v>0</v>
      </c>
      <c r="I31" s="45">
        <v>0</v>
      </c>
      <c r="J31" s="45">
        <f t="shared" si="5"/>
        <v>0</v>
      </c>
      <c r="K31" s="14">
        <f>'GASTOS CORRIENTES'!H30+J31</f>
        <v>28105296</v>
      </c>
      <c r="L31" s="50">
        <v>0</v>
      </c>
    </row>
    <row r="32" spans="1:12" ht="20.100000000000001" customHeight="1" x14ac:dyDescent="0.25">
      <c r="A32" s="44" t="s">
        <v>35</v>
      </c>
      <c r="B32" s="12">
        <v>0</v>
      </c>
      <c r="C32" s="12">
        <v>0</v>
      </c>
      <c r="D32" s="12">
        <v>0</v>
      </c>
      <c r="E32" s="12">
        <v>0</v>
      </c>
      <c r="F32" s="13">
        <v>0</v>
      </c>
      <c r="G32" s="12">
        <v>0</v>
      </c>
      <c r="H32" s="45">
        <v>0</v>
      </c>
      <c r="I32" s="45">
        <v>0</v>
      </c>
      <c r="J32" s="45">
        <f t="shared" si="5"/>
        <v>0</v>
      </c>
      <c r="K32" s="14">
        <f>'GASTOS CORRIENTES'!H31+J32</f>
        <v>17231847</v>
      </c>
      <c r="L32" s="50">
        <v>0</v>
      </c>
    </row>
    <row r="33" spans="1:12" ht="20.100000000000001" customHeight="1" x14ac:dyDescent="0.25">
      <c r="A33" s="48" t="s">
        <v>36</v>
      </c>
      <c r="B33" s="12">
        <v>0</v>
      </c>
      <c r="C33" s="12">
        <v>0</v>
      </c>
      <c r="D33" s="12">
        <v>0</v>
      </c>
      <c r="E33" s="12">
        <v>0</v>
      </c>
      <c r="F33" s="13">
        <v>0</v>
      </c>
      <c r="G33" s="12">
        <v>0</v>
      </c>
      <c r="H33" s="45">
        <v>0</v>
      </c>
      <c r="I33" s="45">
        <v>0</v>
      </c>
      <c r="J33" s="45">
        <f t="shared" si="5"/>
        <v>0</v>
      </c>
      <c r="K33" s="14">
        <f>'GASTOS CORRIENTES'!H32+J33</f>
        <v>16423881</v>
      </c>
      <c r="L33" s="50">
        <v>0</v>
      </c>
    </row>
    <row r="34" spans="1:12" ht="20.100000000000001" customHeight="1" x14ac:dyDescent="0.25">
      <c r="A34" s="44" t="s">
        <v>37</v>
      </c>
      <c r="B34" s="12">
        <v>0</v>
      </c>
      <c r="C34" s="12">
        <v>0</v>
      </c>
      <c r="D34" s="12">
        <v>0</v>
      </c>
      <c r="E34" s="12">
        <v>0</v>
      </c>
      <c r="F34" s="13">
        <v>0</v>
      </c>
      <c r="G34" s="12">
        <v>0</v>
      </c>
      <c r="H34" s="45">
        <v>0</v>
      </c>
      <c r="I34" s="45">
        <v>0</v>
      </c>
      <c r="J34" s="45">
        <f t="shared" si="5"/>
        <v>0</v>
      </c>
      <c r="K34" s="14">
        <f>'GASTOS CORRIENTES'!H33+J34</f>
        <v>41030163</v>
      </c>
      <c r="L34" s="50">
        <v>0</v>
      </c>
    </row>
    <row r="35" spans="1:12" ht="20.100000000000001" customHeight="1" x14ac:dyDescent="0.25">
      <c r="A35" s="44" t="s">
        <v>38</v>
      </c>
      <c r="B35" s="12">
        <v>25000</v>
      </c>
      <c r="C35" s="12">
        <v>0</v>
      </c>
      <c r="D35" s="12">
        <v>0</v>
      </c>
      <c r="E35" s="12">
        <v>0</v>
      </c>
      <c r="F35" s="13">
        <v>0</v>
      </c>
      <c r="G35" s="12">
        <v>0</v>
      </c>
      <c r="H35" s="45">
        <v>0</v>
      </c>
      <c r="I35" s="45">
        <v>0</v>
      </c>
      <c r="J35" s="45">
        <f t="shared" si="5"/>
        <v>25000</v>
      </c>
      <c r="K35" s="14">
        <f>'GASTOS CORRIENTES'!H34+J35</f>
        <v>13586391</v>
      </c>
      <c r="L35" s="50">
        <v>0</v>
      </c>
    </row>
    <row r="36" spans="1:12" ht="20.100000000000001" customHeight="1" x14ac:dyDescent="0.25">
      <c r="A36" s="44" t="s">
        <v>39</v>
      </c>
      <c r="B36" s="12">
        <v>28000</v>
      </c>
      <c r="C36" s="12">
        <v>0</v>
      </c>
      <c r="D36" s="12">
        <v>0</v>
      </c>
      <c r="E36" s="12">
        <v>0</v>
      </c>
      <c r="F36" s="13">
        <v>0</v>
      </c>
      <c r="G36" s="12">
        <v>0</v>
      </c>
      <c r="H36" s="45">
        <v>0</v>
      </c>
      <c r="I36" s="45">
        <v>0</v>
      </c>
      <c r="J36" s="45">
        <f t="shared" si="5"/>
        <v>28000</v>
      </c>
      <c r="K36" s="14">
        <f>'GASTOS CORRIENTES'!H35+J36</f>
        <v>17602487</v>
      </c>
      <c r="L36" s="50">
        <v>0</v>
      </c>
    </row>
    <row r="37" spans="1:12" ht="20.100000000000001" customHeight="1" x14ac:dyDescent="0.25">
      <c r="A37" s="44" t="s">
        <v>40</v>
      </c>
      <c r="B37" s="12">
        <v>0</v>
      </c>
      <c r="C37" s="12">
        <v>0</v>
      </c>
      <c r="D37" s="12">
        <v>0</v>
      </c>
      <c r="E37" s="12">
        <v>0</v>
      </c>
      <c r="F37" s="13">
        <v>0</v>
      </c>
      <c r="G37" s="12">
        <v>0</v>
      </c>
      <c r="H37" s="45">
        <v>0</v>
      </c>
      <c r="I37" s="45">
        <v>0</v>
      </c>
      <c r="J37" s="45">
        <f t="shared" si="5"/>
        <v>0</v>
      </c>
      <c r="K37" s="14">
        <f>'GASTOS CORRIENTES'!H36+J37</f>
        <v>8244566</v>
      </c>
      <c r="L37" s="50">
        <v>0</v>
      </c>
    </row>
    <row r="38" spans="1:12" ht="20.100000000000001" customHeight="1" thickBot="1" x14ac:dyDescent="0.3">
      <c r="A38" s="51" t="s">
        <v>41</v>
      </c>
      <c r="B38" s="19">
        <v>0</v>
      </c>
      <c r="C38" s="19">
        <v>0</v>
      </c>
      <c r="D38" s="19">
        <v>0</v>
      </c>
      <c r="E38" s="19">
        <v>0</v>
      </c>
      <c r="F38" s="20">
        <v>0</v>
      </c>
      <c r="G38" s="19">
        <v>0</v>
      </c>
      <c r="H38" s="52">
        <v>0</v>
      </c>
      <c r="I38" s="52">
        <v>0</v>
      </c>
      <c r="J38" s="52">
        <f t="shared" si="5"/>
        <v>0</v>
      </c>
      <c r="K38" s="21">
        <f>'GASTOS CORRIENTES'!H37+J38</f>
        <v>23651614</v>
      </c>
      <c r="L38" s="50">
        <v>0</v>
      </c>
    </row>
    <row r="39" spans="1:12" ht="22.5" customHeight="1" thickTop="1" x14ac:dyDescent="0.25">
      <c r="A39" s="44" t="s">
        <v>42</v>
      </c>
      <c r="B39" s="12">
        <v>0</v>
      </c>
      <c r="C39" s="12">
        <v>0</v>
      </c>
      <c r="D39" s="12">
        <v>0</v>
      </c>
      <c r="E39" s="12">
        <v>0</v>
      </c>
      <c r="F39" s="13">
        <v>0</v>
      </c>
      <c r="G39" s="12">
        <v>0</v>
      </c>
      <c r="H39" s="45">
        <v>0</v>
      </c>
      <c r="I39" s="45">
        <v>0</v>
      </c>
      <c r="J39" s="45">
        <f t="shared" ref="J39:J50" si="6">SUM(B39:I39)</f>
        <v>0</v>
      </c>
      <c r="K39" s="14">
        <f>'GASTOS CORRIENTES'!H38+J39</f>
        <v>12743841</v>
      </c>
    </row>
    <row r="40" spans="1:12" ht="22.5" customHeight="1" x14ac:dyDescent="0.25">
      <c r="A40" s="44" t="s">
        <v>43</v>
      </c>
      <c r="B40" s="12">
        <v>0</v>
      </c>
      <c r="C40" s="12">
        <v>0</v>
      </c>
      <c r="D40" s="12">
        <v>0</v>
      </c>
      <c r="E40" s="12">
        <v>0</v>
      </c>
      <c r="F40" s="13">
        <v>0</v>
      </c>
      <c r="G40" s="12">
        <v>0</v>
      </c>
      <c r="H40" s="45">
        <v>0</v>
      </c>
      <c r="I40" s="45">
        <v>0</v>
      </c>
      <c r="J40" s="45">
        <f t="shared" si="6"/>
        <v>0</v>
      </c>
      <c r="K40" s="14">
        <f>'GASTOS CORRIENTES'!H39+J40</f>
        <v>12842274</v>
      </c>
    </row>
    <row r="41" spans="1:12" ht="22.5" customHeight="1" x14ac:dyDescent="0.25">
      <c r="A41" s="44" t="s">
        <v>44</v>
      </c>
      <c r="B41" s="12">
        <v>0</v>
      </c>
      <c r="C41" s="12">
        <v>0</v>
      </c>
      <c r="D41" s="12">
        <v>0</v>
      </c>
      <c r="E41" s="12">
        <v>0</v>
      </c>
      <c r="F41" s="13">
        <v>0</v>
      </c>
      <c r="G41" s="12">
        <v>0</v>
      </c>
      <c r="H41" s="45">
        <v>0</v>
      </c>
      <c r="I41" s="45">
        <v>0</v>
      </c>
      <c r="J41" s="45">
        <f t="shared" si="6"/>
        <v>0</v>
      </c>
      <c r="K41" s="14">
        <f>'GASTOS CORRIENTES'!H40+J41</f>
        <v>45383560</v>
      </c>
    </row>
    <row r="42" spans="1:12" ht="22.5" customHeight="1" x14ac:dyDescent="0.25">
      <c r="A42" s="44" t="s">
        <v>45</v>
      </c>
      <c r="B42" s="12">
        <v>0</v>
      </c>
      <c r="C42" s="12">
        <v>0</v>
      </c>
      <c r="D42" s="12">
        <v>0</v>
      </c>
      <c r="E42" s="12">
        <v>0</v>
      </c>
      <c r="F42" s="13">
        <v>0</v>
      </c>
      <c r="G42" s="12">
        <v>0</v>
      </c>
      <c r="H42" s="45">
        <v>0</v>
      </c>
      <c r="I42" s="45">
        <v>0</v>
      </c>
      <c r="J42" s="45">
        <f t="shared" si="6"/>
        <v>0</v>
      </c>
      <c r="K42" s="14">
        <f>'GASTOS CORRIENTES'!H41+J42</f>
        <v>12093711</v>
      </c>
    </row>
    <row r="43" spans="1:12" ht="22.5" customHeight="1" x14ac:dyDescent="0.25">
      <c r="A43" s="44" t="s">
        <v>46</v>
      </c>
      <c r="B43" s="12">
        <v>202000</v>
      </c>
      <c r="C43" s="12">
        <v>0</v>
      </c>
      <c r="D43" s="12">
        <v>0</v>
      </c>
      <c r="E43" s="12">
        <v>0</v>
      </c>
      <c r="F43" s="13">
        <v>0</v>
      </c>
      <c r="G43" s="12">
        <v>0</v>
      </c>
      <c r="H43" s="45">
        <v>0</v>
      </c>
      <c r="I43" s="45">
        <v>0</v>
      </c>
      <c r="J43" s="45">
        <f t="shared" si="6"/>
        <v>202000</v>
      </c>
      <c r="K43" s="14">
        <f>'GASTOS CORRIENTES'!H42+J43</f>
        <v>42469492</v>
      </c>
    </row>
    <row r="44" spans="1:12" ht="22.5" customHeight="1" x14ac:dyDescent="0.25">
      <c r="A44" s="48" t="s">
        <v>47</v>
      </c>
      <c r="B44" s="12">
        <v>35000</v>
      </c>
      <c r="C44" s="12">
        <v>0</v>
      </c>
      <c r="D44" s="12">
        <v>0</v>
      </c>
      <c r="E44" s="12">
        <v>0</v>
      </c>
      <c r="F44" s="13">
        <v>0</v>
      </c>
      <c r="G44" s="12">
        <v>0</v>
      </c>
      <c r="H44" s="45">
        <v>0</v>
      </c>
      <c r="I44" s="45">
        <v>0</v>
      </c>
      <c r="J44" s="45">
        <f t="shared" si="6"/>
        <v>35000</v>
      </c>
      <c r="K44" s="14">
        <f>'GASTOS CORRIENTES'!H43+J44</f>
        <v>9946761</v>
      </c>
      <c r="L44" s="53">
        <v>0</v>
      </c>
    </row>
    <row r="45" spans="1:12" ht="22.5" customHeight="1" x14ac:dyDescent="0.25">
      <c r="A45" s="48" t="s">
        <v>48</v>
      </c>
      <c r="B45" s="12">
        <v>0</v>
      </c>
      <c r="C45" s="12">
        <v>0</v>
      </c>
      <c r="D45" s="12">
        <v>0</v>
      </c>
      <c r="E45" s="12">
        <v>0</v>
      </c>
      <c r="F45" s="13">
        <v>0</v>
      </c>
      <c r="G45" s="12">
        <v>0</v>
      </c>
      <c r="H45" s="45">
        <v>0</v>
      </c>
      <c r="I45" s="45">
        <v>0</v>
      </c>
      <c r="J45" s="45">
        <f t="shared" si="6"/>
        <v>0</v>
      </c>
      <c r="K45" s="14">
        <f>'GASTOS CORRIENTES'!H44+J45</f>
        <v>9659096</v>
      </c>
      <c r="L45" s="53">
        <v>0</v>
      </c>
    </row>
    <row r="46" spans="1:12" ht="22.5" customHeight="1" x14ac:dyDescent="0.25">
      <c r="A46" s="44" t="s">
        <v>49</v>
      </c>
      <c r="B46" s="12">
        <v>0</v>
      </c>
      <c r="C46" s="12">
        <v>0</v>
      </c>
      <c r="D46" s="12">
        <v>0</v>
      </c>
      <c r="E46" s="12">
        <v>0</v>
      </c>
      <c r="F46" s="13">
        <v>0</v>
      </c>
      <c r="G46" s="12">
        <v>0</v>
      </c>
      <c r="H46" s="45">
        <v>0</v>
      </c>
      <c r="I46" s="45">
        <v>0</v>
      </c>
      <c r="J46" s="45">
        <f t="shared" si="6"/>
        <v>0</v>
      </c>
      <c r="K46" s="14">
        <f>'GASTOS CORRIENTES'!H45+J46</f>
        <v>6737172</v>
      </c>
      <c r="L46" s="53">
        <v>0</v>
      </c>
    </row>
    <row r="47" spans="1:12" ht="22.5" customHeight="1" x14ac:dyDescent="0.25">
      <c r="A47" s="44" t="s">
        <v>50</v>
      </c>
      <c r="B47" s="12">
        <v>0</v>
      </c>
      <c r="C47" s="12">
        <v>0</v>
      </c>
      <c r="D47" s="12">
        <v>0</v>
      </c>
      <c r="E47" s="12">
        <v>0</v>
      </c>
      <c r="F47" s="13">
        <v>0</v>
      </c>
      <c r="G47" s="12">
        <v>0</v>
      </c>
      <c r="H47" s="45">
        <v>0</v>
      </c>
      <c r="I47" s="45">
        <v>0</v>
      </c>
      <c r="J47" s="45">
        <f t="shared" si="6"/>
        <v>0</v>
      </c>
      <c r="K47" s="14">
        <f>'GASTOS CORRIENTES'!H46+J47</f>
        <v>5263536</v>
      </c>
      <c r="L47" s="53">
        <v>0</v>
      </c>
    </row>
    <row r="48" spans="1:12" ht="22.5" customHeight="1" x14ac:dyDescent="0.25">
      <c r="A48" s="44" t="s">
        <v>51</v>
      </c>
      <c r="B48" s="12">
        <v>0</v>
      </c>
      <c r="C48" s="12">
        <v>0</v>
      </c>
      <c r="D48" s="12">
        <v>0</v>
      </c>
      <c r="E48" s="12">
        <v>0</v>
      </c>
      <c r="F48" s="13">
        <v>0</v>
      </c>
      <c r="G48" s="12">
        <v>0</v>
      </c>
      <c r="H48" s="45">
        <v>0</v>
      </c>
      <c r="I48" s="45">
        <v>0</v>
      </c>
      <c r="J48" s="45">
        <f t="shared" si="6"/>
        <v>0</v>
      </c>
      <c r="K48" s="30">
        <f>'GASTOS CORRIENTES'!H47+J48</f>
        <v>5713780</v>
      </c>
      <c r="L48" s="53">
        <v>0</v>
      </c>
    </row>
    <row r="49" spans="1:12" ht="30" customHeight="1" x14ac:dyDescent="0.25">
      <c r="A49" s="49" t="s">
        <v>118</v>
      </c>
      <c r="B49" s="12">
        <v>0</v>
      </c>
      <c r="C49" s="12">
        <v>0</v>
      </c>
      <c r="D49" s="12">
        <v>0</v>
      </c>
      <c r="E49" s="12">
        <v>0</v>
      </c>
      <c r="F49" s="13">
        <v>0</v>
      </c>
      <c r="G49" s="45">
        <v>0</v>
      </c>
      <c r="H49" s="45">
        <v>0</v>
      </c>
      <c r="I49" s="45">
        <v>0</v>
      </c>
      <c r="J49" s="45">
        <f t="shared" si="6"/>
        <v>0</v>
      </c>
      <c r="K49" s="30">
        <f>'GASTOS CORRIENTES'!H48+J49</f>
        <v>4683802</v>
      </c>
      <c r="L49" s="53">
        <v>0</v>
      </c>
    </row>
    <row r="50" spans="1:12" ht="21" customHeight="1" x14ac:dyDescent="0.25">
      <c r="A50" s="44" t="s">
        <v>53</v>
      </c>
      <c r="B50" s="12">
        <v>0</v>
      </c>
      <c r="C50" s="12">
        <v>0</v>
      </c>
      <c r="D50" s="12">
        <v>0</v>
      </c>
      <c r="E50" s="12">
        <v>0</v>
      </c>
      <c r="F50" s="13">
        <v>0</v>
      </c>
      <c r="G50" s="45">
        <v>0</v>
      </c>
      <c r="H50" s="45">
        <v>0</v>
      </c>
      <c r="I50" s="45">
        <v>0</v>
      </c>
      <c r="J50" s="45">
        <f t="shared" si="6"/>
        <v>0</v>
      </c>
      <c r="K50" s="30">
        <f>'GASTOS CORRIENTES'!H49+J50</f>
        <v>4854924</v>
      </c>
      <c r="L50" s="53">
        <v>0</v>
      </c>
    </row>
    <row r="51" spans="1:12" ht="21" customHeight="1" x14ac:dyDescent="0.25">
      <c r="A51" s="44" t="s">
        <v>54</v>
      </c>
      <c r="B51" s="12">
        <v>0</v>
      </c>
      <c r="C51" s="12">
        <v>0</v>
      </c>
      <c r="D51" s="12">
        <v>0</v>
      </c>
      <c r="E51" s="12">
        <v>0</v>
      </c>
      <c r="F51" s="13">
        <v>0</v>
      </c>
      <c r="G51" s="12">
        <v>0</v>
      </c>
      <c r="H51" s="45">
        <v>0</v>
      </c>
      <c r="I51" s="45">
        <v>0</v>
      </c>
      <c r="J51" s="45">
        <f t="shared" si="5"/>
        <v>0</v>
      </c>
      <c r="K51" s="14">
        <f>'GASTOS CORRIENTES'!H50+J51</f>
        <v>6592435</v>
      </c>
      <c r="L51" s="53">
        <v>0</v>
      </c>
    </row>
    <row r="52" spans="1:12" ht="21" customHeight="1" x14ac:dyDescent="0.25">
      <c r="A52" s="44" t="s">
        <v>55</v>
      </c>
      <c r="B52" s="12">
        <v>0</v>
      </c>
      <c r="C52" s="12">
        <v>0</v>
      </c>
      <c r="D52" s="12">
        <v>0</v>
      </c>
      <c r="E52" s="12">
        <v>0</v>
      </c>
      <c r="F52" s="13">
        <v>0</v>
      </c>
      <c r="G52" s="12">
        <v>0</v>
      </c>
      <c r="H52" s="45">
        <v>0</v>
      </c>
      <c r="I52" s="45">
        <v>0</v>
      </c>
      <c r="J52" s="45">
        <f t="shared" si="5"/>
        <v>0</v>
      </c>
      <c r="K52" s="14">
        <f>'GASTOS CORRIENTES'!H51+J52</f>
        <v>4958424</v>
      </c>
      <c r="L52" s="53">
        <v>0</v>
      </c>
    </row>
    <row r="53" spans="1:12" ht="21" customHeight="1" x14ac:dyDescent="0.25">
      <c r="A53" s="44" t="s">
        <v>56</v>
      </c>
      <c r="B53" s="12">
        <v>0</v>
      </c>
      <c r="C53" s="12">
        <v>0</v>
      </c>
      <c r="D53" s="12">
        <v>0</v>
      </c>
      <c r="E53" s="12">
        <v>0</v>
      </c>
      <c r="F53" s="13">
        <v>0</v>
      </c>
      <c r="G53" s="12">
        <v>0</v>
      </c>
      <c r="H53" s="45">
        <v>0</v>
      </c>
      <c r="I53" s="45">
        <v>0</v>
      </c>
      <c r="J53" s="45">
        <f t="shared" si="5"/>
        <v>0</v>
      </c>
      <c r="K53" s="14">
        <f>'GASTOS CORRIENTES'!H52+J53</f>
        <v>6204747</v>
      </c>
      <c r="L53" s="53">
        <v>0</v>
      </c>
    </row>
    <row r="54" spans="1:12" ht="21" customHeight="1" x14ac:dyDescent="0.25">
      <c r="A54" s="44" t="s">
        <v>57</v>
      </c>
      <c r="B54" s="12">
        <v>0</v>
      </c>
      <c r="C54" s="12">
        <v>0</v>
      </c>
      <c r="D54" s="12">
        <v>0</v>
      </c>
      <c r="E54" s="12">
        <v>0</v>
      </c>
      <c r="F54" s="13">
        <v>0</v>
      </c>
      <c r="G54" s="12">
        <v>0</v>
      </c>
      <c r="H54" s="45">
        <v>0</v>
      </c>
      <c r="I54" s="45">
        <v>0</v>
      </c>
      <c r="J54" s="45">
        <f t="shared" si="5"/>
        <v>0</v>
      </c>
      <c r="K54" s="14">
        <f>'GASTOS CORRIENTES'!H53+J54</f>
        <v>5638406</v>
      </c>
      <c r="L54" s="53">
        <v>0</v>
      </c>
    </row>
    <row r="55" spans="1:12" ht="21" customHeight="1" x14ac:dyDescent="0.25">
      <c r="A55" s="44" t="s">
        <v>58</v>
      </c>
      <c r="B55" s="12">
        <v>0</v>
      </c>
      <c r="C55" s="12">
        <v>0</v>
      </c>
      <c r="D55" s="12">
        <v>0</v>
      </c>
      <c r="E55" s="12">
        <v>0</v>
      </c>
      <c r="F55" s="13">
        <v>0</v>
      </c>
      <c r="G55" s="12">
        <v>0</v>
      </c>
      <c r="H55" s="45">
        <v>0</v>
      </c>
      <c r="I55" s="45">
        <v>0</v>
      </c>
      <c r="J55" s="45">
        <f t="shared" si="5"/>
        <v>0</v>
      </c>
      <c r="K55" s="14">
        <f>'GASTOS CORRIENTES'!H54+J55</f>
        <v>4833615</v>
      </c>
      <c r="L55" s="53">
        <v>0</v>
      </c>
    </row>
    <row r="56" spans="1:12" ht="21" customHeight="1" x14ac:dyDescent="0.25">
      <c r="A56" s="48" t="s">
        <v>59</v>
      </c>
      <c r="B56" s="12">
        <v>0</v>
      </c>
      <c r="C56" s="12">
        <v>0</v>
      </c>
      <c r="D56" s="12">
        <v>0</v>
      </c>
      <c r="E56" s="12">
        <v>0</v>
      </c>
      <c r="F56" s="13">
        <v>0</v>
      </c>
      <c r="G56" s="12">
        <v>0</v>
      </c>
      <c r="H56" s="45">
        <v>0</v>
      </c>
      <c r="I56" s="45">
        <v>0</v>
      </c>
      <c r="J56" s="45">
        <f t="shared" si="5"/>
        <v>0</v>
      </c>
      <c r="K56" s="14">
        <f>'GASTOS CORRIENTES'!H55+J56</f>
        <v>5630660</v>
      </c>
      <c r="L56" s="53">
        <v>0</v>
      </c>
    </row>
    <row r="57" spans="1:12" ht="23.25" customHeight="1" x14ac:dyDescent="0.25">
      <c r="A57" s="44" t="s">
        <v>60</v>
      </c>
      <c r="B57" s="12">
        <v>0</v>
      </c>
      <c r="C57" s="12">
        <v>0</v>
      </c>
      <c r="D57" s="12">
        <v>0</v>
      </c>
      <c r="E57" s="12">
        <v>0</v>
      </c>
      <c r="F57" s="13">
        <v>0</v>
      </c>
      <c r="G57" s="12">
        <v>0</v>
      </c>
      <c r="H57" s="45">
        <v>0</v>
      </c>
      <c r="I57" s="45">
        <v>0</v>
      </c>
      <c r="J57" s="45">
        <f t="shared" si="5"/>
        <v>0</v>
      </c>
      <c r="K57" s="14">
        <f>'GASTOS CORRIENTES'!H56+J57</f>
        <v>5282503</v>
      </c>
      <c r="L57" s="53">
        <v>0</v>
      </c>
    </row>
    <row r="58" spans="1:12" ht="23.25" customHeight="1" x14ac:dyDescent="0.25">
      <c r="A58" s="44" t="s">
        <v>61</v>
      </c>
      <c r="B58" s="12">
        <v>0</v>
      </c>
      <c r="C58" s="12">
        <v>0</v>
      </c>
      <c r="D58" s="12">
        <v>0</v>
      </c>
      <c r="E58" s="12">
        <v>0</v>
      </c>
      <c r="F58" s="13">
        <v>0</v>
      </c>
      <c r="G58" s="12">
        <v>0</v>
      </c>
      <c r="H58" s="45">
        <v>0</v>
      </c>
      <c r="I58" s="45">
        <v>0</v>
      </c>
      <c r="J58" s="45">
        <f t="shared" si="5"/>
        <v>0</v>
      </c>
      <c r="K58" s="14">
        <f>'GASTOS CORRIENTES'!H57+J58</f>
        <v>3408382</v>
      </c>
      <c r="L58" s="53">
        <v>0</v>
      </c>
    </row>
    <row r="59" spans="1:12" ht="23.25" customHeight="1" x14ac:dyDescent="0.25">
      <c r="A59" s="44" t="s">
        <v>62</v>
      </c>
      <c r="B59" s="12">
        <v>115725</v>
      </c>
      <c r="C59" s="12">
        <v>0</v>
      </c>
      <c r="D59" s="12">
        <v>39590</v>
      </c>
      <c r="E59" s="12">
        <v>0</v>
      </c>
      <c r="F59" s="13">
        <v>0</v>
      </c>
      <c r="G59" s="12">
        <v>0</v>
      </c>
      <c r="H59" s="45">
        <v>0</v>
      </c>
      <c r="I59" s="45">
        <v>0</v>
      </c>
      <c r="J59" s="45">
        <f t="shared" si="5"/>
        <v>155315</v>
      </c>
      <c r="K59" s="14">
        <f>'GASTOS CORRIENTES'!H58+J59</f>
        <v>3905636</v>
      </c>
      <c r="L59" s="53">
        <v>0</v>
      </c>
    </row>
    <row r="60" spans="1:12" ht="23.25" customHeight="1" x14ac:dyDescent="0.25">
      <c r="A60" s="44" t="s">
        <v>63</v>
      </c>
      <c r="B60" s="12">
        <v>0</v>
      </c>
      <c r="C60" s="12">
        <v>0</v>
      </c>
      <c r="D60" s="12">
        <v>0</v>
      </c>
      <c r="E60" s="12">
        <v>0</v>
      </c>
      <c r="F60" s="13">
        <v>0</v>
      </c>
      <c r="G60" s="12">
        <v>0</v>
      </c>
      <c r="H60" s="45">
        <v>0</v>
      </c>
      <c r="I60" s="45">
        <v>0</v>
      </c>
      <c r="J60" s="45">
        <f t="shared" si="5"/>
        <v>0</v>
      </c>
      <c r="K60" s="14">
        <f>'GASTOS CORRIENTES'!H59+J60</f>
        <v>15576143</v>
      </c>
      <c r="L60" s="53">
        <v>0</v>
      </c>
    </row>
    <row r="61" spans="1:12" ht="23.25" customHeight="1" x14ac:dyDescent="0.25">
      <c r="A61" s="44" t="s">
        <v>64</v>
      </c>
      <c r="B61" s="12">
        <v>0</v>
      </c>
      <c r="C61" s="12">
        <v>0</v>
      </c>
      <c r="D61" s="12">
        <v>0</v>
      </c>
      <c r="E61" s="12">
        <v>0</v>
      </c>
      <c r="F61" s="13">
        <v>0</v>
      </c>
      <c r="G61" s="12">
        <v>0</v>
      </c>
      <c r="H61" s="45">
        <v>0</v>
      </c>
      <c r="I61" s="45">
        <v>0</v>
      </c>
      <c r="J61" s="45">
        <f t="shared" si="5"/>
        <v>0</v>
      </c>
      <c r="K61" s="14">
        <f>'GASTOS CORRIENTES'!H60+J61</f>
        <v>544347</v>
      </c>
      <c r="L61" s="53">
        <v>0</v>
      </c>
    </row>
    <row r="62" spans="1:12" ht="23.25" customHeight="1" x14ac:dyDescent="0.25">
      <c r="A62" s="44" t="s">
        <v>65</v>
      </c>
      <c r="B62" s="12">
        <v>0</v>
      </c>
      <c r="C62" s="12">
        <v>0</v>
      </c>
      <c r="D62" s="12">
        <v>0</v>
      </c>
      <c r="E62" s="12">
        <v>0</v>
      </c>
      <c r="F62" s="13">
        <v>0</v>
      </c>
      <c r="G62" s="12">
        <v>0</v>
      </c>
      <c r="H62" s="45">
        <v>0</v>
      </c>
      <c r="I62" s="45">
        <v>0</v>
      </c>
      <c r="J62" s="45">
        <f>SUM(B62:I62)</f>
        <v>0</v>
      </c>
      <c r="K62" s="14">
        <f>'GASTOS CORRIENTES'!H61+J62</f>
        <v>4162665</v>
      </c>
      <c r="L62" s="53">
        <v>0</v>
      </c>
    </row>
    <row r="63" spans="1:12" ht="23.25" customHeight="1" x14ac:dyDescent="0.25">
      <c r="A63" s="44" t="s">
        <v>66</v>
      </c>
      <c r="B63" s="12">
        <v>1584620</v>
      </c>
      <c r="C63" s="12">
        <v>0</v>
      </c>
      <c r="D63" s="12">
        <v>105530</v>
      </c>
      <c r="E63" s="12">
        <v>0</v>
      </c>
      <c r="F63" s="13">
        <v>0</v>
      </c>
      <c r="G63" s="12">
        <v>0</v>
      </c>
      <c r="H63" s="45">
        <v>0</v>
      </c>
      <c r="I63" s="45">
        <v>0</v>
      </c>
      <c r="J63" s="45">
        <f>SUM(B63:I63)</f>
        <v>1690150</v>
      </c>
      <c r="K63" s="14">
        <f>'GASTOS CORRIENTES'!H62+J63</f>
        <v>78985157</v>
      </c>
      <c r="L63" s="53">
        <v>0</v>
      </c>
    </row>
    <row r="64" spans="1:12" ht="23.25" customHeight="1" x14ac:dyDescent="0.25">
      <c r="A64" s="44" t="s">
        <v>67</v>
      </c>
      <c r="B64" s="12">
        <v>2585061</v>
      </c>
      <c r="C64" s="12">
        <v>0</v>
      </c>
      <c r="D64" s="12">
        <v>5250000</v>
      </c>
      <c r="E64" s="12">
        <v>11421900</v>
      </c>
      <c r="F64" s="13">
        <v>0</v>
      </c>
      <c r="G64" s="12">
        <v>18263100</v>
      </c>
      <c r="H64" s="45">
        <v>0</v>
      </c>
      <c r="I64" s="45">
        <v>0</v>
      </c>
      <c r="J64" s="45">
        <f t="shared" ref="J64:J68" si="7">SUM(B64:I64)</f>
        <v>37520061</v>
      </c>
      <c r="K64" s="14">
        <f>'GASTOS CORRIENTES'!H63+J64</f>
        <v>87660767</v>
      </c>
      <c r="L64" s="53">
        <v>0</v>
      </c>
    </row>
    <row r="65" spans="1:12" ht="23.25" customHeight="1" x14ac:dyDescent="0.25">
      <c r="A65" s="44" t="s">
        <v>68</v>
      </c>
      <c r="B65" s="12">
        <v>0</v>
      </c>
      <c r="C65" s="12">
        <v>0</v>
      </c>
      <c r="D65" s="12">
        <v>0</v>
      </c>
      <c r="E65" s="12">
        <v>0</v>
      </c>
      <c r="F65" s="13">
        <v>0</v>
      </c>
      <c r="G65" s="12">
        <v>0</v>
      </c>
      <c r="H65" s="45">
        <v>0</v>
      </c>
      <c r="I65" s="45">
        <v>0</v>
      </c>
      <c r="J65" s="45">
        <f t="shared" si="7"/>
        <v>0</v>
      </c>
      <c r="K65" s="14">
        <f>'GASTOS CORRIENTES'!H64+J65</f>
        <v>3123816</v>
      </c>
      <c r="L65" s="53">
        <v>0</v>
      </c>
    </row>
    <row r="66" spans="1:12" ht="23.25" customHeight="1" x14ac:dyDescent="0.25">
      <c r="A66" s="44" t="s">
        <v>69</v>
      </c>
      <c r="B66" s="12">
        <v>259108</v>
      </c>
      <c r="C66" s="12">
        <v>0</v>
      </c>
      <c r="D66" s="12">
        <v>0</v>
      </c>
      <c r="E66" s="12">
        <v>0</v>
      </c>
      <c r="F66" s="13">
        <v>0</v>
      </c>
      <c r="G66" s="12">
        <v>0</v>
      </c>
      <c r="H66" s="45">
        <v>0</v>
      </c>
      <c r="I66" s="45">
        <v>0</v>
      </c>
      <c r="J66" s="45">
        <f t="shared" si="7"/>
        <v>259108</v>
      </c>
      <c r="K66" s="14">
        <f>'GASTOS CORRIENTES'!H65+J66</f>
        <v>1608351</v>
      </c>
      <c r="L66" s="53">
        <v>0</v>
      </c>
    </row>
    <row r="67" spans="1:12" ht="23.25" customHeight="1" x14ac:dyDescent="0.25">
      <c r="A67" s="44" t="s">
        <v>70</v>
      </c>
      <c r="B67" s="12">
        <v>185485</v>
      </c>
      <c r="C67" s="12">
        <v>0</v>
      </c>
      <c r="D67" s="12">
        <v>33800</v>
      </c>
      <c r="E67" s="12">
        <v>0</v>
      </c>
      <c r="F67" s="13">
        <v>0</v>
      </c>
      <c r="G67" s="12">
        <v>0</v>
      </c>
      <c r="H67" s="45">
        <v>0</v>
      </c>
      <c r="I67" s="45">
        <v>0</v>
      </c>
      <c r="J67" s="45">
        <f t="shared" si="7"/>
        <v>219285</v>
      </c>
      <c r="K67" s="14">
        <f>'GASTOS CORRIENTES'!H66+J67</f>
        <v>8567382</v>
      </c>
      <c r="L67" s="53">
        <v>0</v>
      </c>
    </row>
    <row r="68" spans="1:12" ht="23.25" customHeight="1" thickBot="1" x14ac:dyDescent="0.3">
      <c r="A68" s="51" t="s">
        <v>71</v>
      </c>
      <c r="B68" s="19">
        <v>222660</v>
      </c>
      <c r="C68" s="19">
        <v>0</v>
      </c>
      <c r="D68" s="19">
        <v>1500</v>
      </c>
      <c r="E68" s="19">
        <v>0</v>
      </c>
      <c r="F68" s="20">
        <v>0</v>
      </c>
      <c r="G68" s="19">
        <v>0</v>
      </c>
      <c r="H68" s="52">
        <v>0</v>
      </c>
      <c r="I68" s="52">
        <v>0</v>
      </c>
      <c r="J68" s="52">
        <f t="shared" si="7"/>
        <v>224160</v>
      </c>
      <c r="K68" s="21">
        <f>'GASTOS CORRIENTES'!H67+J68</f>
        <v>22638440</v>
      </c>
      <c r="L68" s="53"/>
    </row>
    <row r="69" spans="1:12" ht="22.5" customHeight="1" thickTop="1" x14ac:dyDescent="0.25">
      <c r="A69" s="46" t="s">
        <v>72</v>
      </c>
      <c r="B69" s="34">
        <f t="shared" ref="B69:J69" si="8">SUM(B70:B70)</f>
        <v>14386310</v>
      </c>
      <c r="C69" s="34">
        <f t="shared" si="8"/>
        <v>0</v>
      </c>
      <c r="D69" s="34">
        <f t="shared" si="8"/>
        <v>2037990</v>
      </c>
      <c r="E69" s="34">
        <f t="shared" si="8"/>
        <v>31319975</v>
      </c>
      <c r="F69" s="35">
        <f t="shared" si="8"/>
        <v>0</v>
      </c>
      <c r="G69" s="34">
        <f t="shared" si="8"/>
        <v>0</v>
      </c>
      <c r="H69" s="43">
        <f t="shared" si="8"/>
        <v>0</v>
      </c>
      <c r="I69" s="43">
        <f t="shared" si="8"/>
        <v>0</v>
      </c>
      <c r="J69" s="43">
        <f t="shared" si="8"/>
        <v>47744275</v>
      </c>
      <c r="K69" s="9">
        <f>'GASTOS CORRIENTES'!H68+'GASTOS DE CAPITAL'!J69</f>
        <v>1148133520</v>
      </c>
    </row>
    <row r="70" spans="1:12" ht="20.100000000000001" customHeight="1" x14ac:dyDescent="0.25">
      <c r="A70" s="44" t="s">
        <v>73</v>
      </c>
      <c r="B70" s="12">
        <v>14386310</v>
      </c>
      <c r="C70" s="12">
        <v>0</v>
      </c>
      <c r="D70" s="12">
        <v>2037990</v>
      </c>
      <c r="E70" s="12">
        <v>31319975</v>
      </c>
      <c r="F70" s="13">
        <v>0</v>
      </c>
      <c r="G70" s="12">
        <v>0</v>
      </c>
      <c r="H70" s="45">
        <v>0</v>
      </c>
      <c r="I70" s="45">
        <v>0</v>
      </c>
      <c r="J70" s="45">
        <f>SUM(B70:I70)</f>
        <v>47744275</v>
      </c>
      <c r="K70" s="14">
        <f>'GASTOS CORRIENTES'!H69+J70</f>
        <v>1148133520</v>
      </c>
    </row>
    <row r="71" spans="1:12" ht="20.100000000000001" customHeight="1" x14ac:dyDescent="0.25">
      <c r="A71" s="46" t="s">
        <v>74</v>
      </c>
      <c r="B71" s="7">
        <f t="shared" ref="B71:K71" si="9">SUM(B72:B86)</f>
        <v>8334226</v>
      </c>
      <c r="C71" s="7">
        <f t="shared" si="9"/>
        <v>2000000</v>
      </c>
      <c r="D71" s="7">
        <f t="shared" si="9"/>
        <v>2111270</v>
      </c>
      <c r="E71" s="7">
        <f t="shared" si="9"/>
        <v>8456085</v>
      </c>
      <c r="F71" s="8">
        <f t="shared" si="9"/>
        <v>2750</v>
      </c>
      <c r="G71" s="7">
        <f t="shared" si="9"/>
        <v>0</v>
      </c>
      <c r="H71" s="47">
        <f t="shared" si="9"/>
        <v>120000</v>
      </c>
      <c r="I71" s="47">
        <f t="shared" si="9"/>
        <v>442610</v>
      </c>
      <c r="J71" s="47">
        <f t="shared" si="9"/>
        <v>21466941</v>
      </c>
      <c r="K71" s="9">
        <f t="shared" si="9"/>
        <v>231078438</v>
      </c>
    </row>
    <row r="72" spans="1:12" ht="18.75" customHeight="1" x14ac:dyDescent="0.25">
      <c r="A72" s="49" t="s">
        <v>75</v>
      </c>
      <c r="B72" s="12">
        <v>0</v>
      </c>
      <c r="C72" s="12">
        <v>0</v>
      </c>
      <c r="D72" s="12">
        <v>17250</v>
      </c>
      <c r="E72" s="12">
        <v>0</v>
      </c>
      <c r="F72" s="13">
        <v>2750</v>
      </c>
      <c r="G72" s="12">
        <v>0</v>
      </c>
      <c r="H72" s="45">
        <v>0</v>
      </c>
      <c r="I72" s="45">
        <v>0</v>
      </c>
      <c r="J72" s="45">
        <f t="shared" ref="J72:J86" si="10">SUM(B72:I72)</f>
        <v>20000</v>
      </c>
      <c r="K72" s="14">
        <f>'GASTOS CORRIENTES'!H71+J72</f>
        <v>4248502</v>
      </c>
    </row>
    <row r="73" spans="1:12" ht="18.75" customHeight="1" x14ac:dyDescent="0.25">
      <c r="A73" s="48" t="s">
        <v>76</v>
      </c>
      <c r="B73" s="12">
        <v>2835</v>
      </c>
      <c r="C73" s="12">
        <v>0</v>
      </c>
      <c r="D73" s="12">
        <v>0</v>
      </c>
      <c r="E73" s="12">
        <v>0</v>
      </c>
      <c r="F73" s="13">
        <v>0</v>
      </c>
      <c r="G73" s="12">
        <v>0</v>
      </c>
      <c r="H73" s="45">
        <v>0</v>
      </c>
      <c r="I73" s="45">
        <v>0</v>
      </c>
      <c r="J73" s="45">
        <f t="shared" si="10"/>
        <v>2835</v>
      </c>
      <c r="K73" s="14">
        <f>'GASTOS CORRIENTES'!H72+J73</f>
        <v>756145</v>
      </c>
    </row>
    <row r="74" spans="1:12" ht="18.75" customHeight="1" x14ac:dyDescent="0.25">
      <c r="A74" s="48" t="s">
        <v>77</v>
      </c>
      <c r="B74" s="12">
        <v>1147195</v>
      </c>
      <c r="C74" s="12">
        <v>0</v>
      </c>
      <c r="D74" s="12">
        <v>6000</v>
      </c>
      <c r="E74" s="12">
        <v>0</v>
      </c>
      <c r="F74" s="13">
        <v>0</v>
      </c>
      <c r="G74" s="12">
        <v>0</v>
      </c>
      <c r="H74" s="45">
        <v>0</v>
      </c>
      <c r="I74" s="45">
        <v>0</v>
      </c>
      <c r="J74" s="45">
        <f t="shared" si="10"/>
        <v>1153195</v>
      </c>
      <c r="K74" s="14">
        <f>'GASTOS CORRIENTES'!H73+J74</f>
        <v>22678855</v>
      </c>
    </row>
    <row r="75" spans="1:12" ht="18.75" customHeight="1" x14ac:dyDescent="0.25">
      <c r="A75" s="44" t="s">
        <v>78</v>
      </c>
      <c r="B75" s="12">
        <v>5968460</v>
      </c>
      <c r="C75" s="12">
        <v>2000000</v>
      </c>
      <c r="D75" s="12">
        <v>1113500</v>
      </c>
      <c r="E75" s="12">
        <v>8406085</v>
      </c>
      <c r="F75" s="13">
        <v>0</v>
      </c>
      <c r="G75" s="12">
        <v>0</v>
      </c>
      <c r="H75" s="45">
        <v>0</v>
      </c>
      <c r="I75" s="45">
        <v>0</v>
      </c>
      <c r="J75" s="45">
        <f t="shared" si="10"/>
        <v>17488045</v>
      </c>
      <c r="K75" s="14">
        <f>'GASTOS CORRIENTES'!H74+J75</f>
        <v>70636780</v>
      </c>
    </row>
    <row r="76" spans="1:12" ht="18.75" customHeight="1" x14ac:dyDescent="0.25">
      <c r="A76" s="44" t="s">
        <v>79</v>
      </c>
      <c r="B76" s="12">
        <v>0</v>
      </c>
      <c r="C76" s="12">
        <v>0</v>
      </c>
      <c r="D76" s="12">
        <v>0</v>
      </c>
      <c r="E76" s="12">
        <v>0</v>
      </c>
      <c r="F76" s="13">
        <v>0</v>
      </c>
      <c r="G76" s="12">
        <v>0</v>
      </c>
      <c r="H76" s="45">
        <v>120000</v>
      </c>
      <c r="I76" s="45">
        <v>0</v>
      </c>
      <c r="J76" s="45">
        <f t="shared" si="10"/>
        <v>120000</v>
      </c>
      <c r="K76" s="14">
        <f>'GASTOS CORRIENTES'!H75+J76</f>
        <v>64406067</v>
      </c>
    </row>
    <row r="77" spans="1:12" ht="18.75" customHeight="1" x14ac:dyDescent="0.25">
      <c r="A77" s="44" t="s">
        <v>80</v>
      </c>
      <c r="B77" s="12">
        <v>0</v>
      </c>
      <c r="C77" s="12">
        <v>0</v>
      </c>
      <c r="D77" s="12">
        <v>1960</v>
      </c>
      <c r="E77" s="12">
        <v>0</v>
      </c>
      <c r="F77" s="13">
        <v>0</v>
      </c>
      <c r="G77" s="12">
        <v>0</v>
      </c>
      <c r="H77" s="45">
        <v>0</v>
      </c>
      <c r="I77" s="45">
        <v>0</v>
      </c>
      <c r="J77" s="45">
        <f t="shared" si="10"/>
        <v>1960</v>
      </c>
      <c r="K77" s="14">
        <f>'GASTOS CORRIENTES'!H76+J77</f>
        <v>1835793</v>
      </c>
    </row>
    <row r="78" spans="1:12" ht="18.75" customHeight="1" x14ac:dyDescent="0.25">
      <c r="A78" s="10" t="s">
        <v>81</v>
      </c>
      <c r="B78" s="11">
        <v>0</v>
      </c>
      <c r="C78" s="12">
        <v>0</v>
      </c>
      <c r="D78" s="12">
        <v>83075</v>
      </c>
      <c r="E78" s="12">
        <v>0</v>
      </c>
      <c r="F78" s="13">
        <v>0</v>
      </c>
      <c r="G78" s="12">
        <v>0</v>
      </c>
      <c r="H78" s="45">
        <v>0</v>
      </c>
      <c r="I78" s="45">
        <v>0</v>
      </c>
      <c r="J78" s="45">
        <f t="shared" si="10"/>
        <v>83075</v>
      </c>
      <c r="K78" s="14">
        <f>'GASTOS CORRIENTES'!H77+J78</f>
        <v>5379371</v>
      </c>
    </row>
    <row r="79" spans="1:12" ht="18.75" customHeight="1" x14ac:dyDescent="0.25">
      <c r="A79" s="10" t="s">
        <v>82</v>
      </c>
      <c r="B79" s="11">
        <v>0</v>
      </c>
      <c r="C79" s="12">
        <v>0</v>
      </c>
      <c r="D79" s="12">
        <v>134910</v>
      </c>
      <c r="E79" s="12">
        <v>0</v>
      </c>
      <c r="F79" s="13">
        <v>0</v>
      </c>
      <c r="G79" s="12">
        <v>0</v>
      </c>
      <c r="H79" s="45">
        <v>0</v>
      </c>
      <c r="I79" s="45">
        <v>442610</v>
      </c>
      <c r="J79" s="45">
        <f t="shared" si="10"/>
        <v>577520</v>
      </c>
      <c r="K79" s="14">
        <f>'GASTOS CORRIENTES'!H78+J79</f>
        <v>3260023</v>
      </c>
    </row>
    <row r="80" spans="1:12" ht="18.75" customHeight="1" x14ac:dyDescent="0.25">
      <c r="A80" s="10" t="s">
        <v>83</v>
      </c>
      <c r="B80" s="11">
        <v>0</v>
      </c>
      <c r="C80" s="12">
        <v>0</v>
      </c>
      <c r="D80" s="12">
        <v>0</v>
      </c>
      <c r="E80" s="12">
        <v>0</v>
      </c>
      <c r="F80" s="13">
        <v>0</v>
      </c>
      <c r="G80" s="12">
        <v>0</v>
      </c>
      <c r="H80" s="45">
        <v>0</v>
      </c>
      <c r="I80" s="45">
        <v>0</v>
      </c>
      <c r="J80" s="45">
        <f t="shared" si="10"/>
        <v>0</v>
      </c>
      <c r="K80" s="14">
        <f>'GASTOS CORRIENTES'!H79+J80</f>
        <v>855719</v>
      </c>
    </row>
    <row r="81" spans="1:11" ht="18.75" customHeight="1" x14ac:dyDescent="0.25">
      <c r="A81" s="10" t="s">
        <v>84</v>
      </c>
      <c r="B81" s="11">
        <v>0</v>
      </c>
      <c r="C81" s="12">
        <v>0</v>
      </c>
      <c r="D81" s="12">
        <v>177605</v>
      </c>
      <c r="E81" s="12">
        <v>0</v>
      </c>
      <c r="F81" s="13">
        <v>0</v>
      </c>
      <c r="G81" s="12">
        <v>0</v>
      </c>
      <c r="H81" s="45">
        <v>0</v>
      </c>
      <c r="I81" s="45">
        <v>0</v>
      </c>
      <c r="J81" s="45">
        <f t="shared" si="10"/>
        <v>177605</v>
      </c>
      <c r="K81" s="14">
        <f>'GASTOS CORRIENTES'!H80+J81</f>
        <v>5654668</v>
      </c>
    </row>
    <row r="82" spans="1:11" ht="18.75" customHeight="1" x14ac:dyDescent="0.25">
      <c r="A82" s="10" t="s">
        <v>85</v>
      </c>
      <c r="B82" s="11">
        <v>524900</v>
      </c>
      <c r="C82" s="12">
        <v>0</v>
      </c>
      <c r="D82" s="12">
        <v>478770</v>
      </c>
      <c r="E82" s="12">
        <v>0</v>
      </c>
      <c r="F82" s="13">
        <v>0</v>
      </c>
      <c r="G82" s="12">
        <v>0</v>
      </c>
      <c r="H82" s="45">
        <v>0</v>
      </c>
      <c r="I82" s="45">
        <v>0</v>
      </c>
      <c r="J82" s="45">
        <f t="shared" si="10"/>
        <v>1003670</v>
      </c>
      <c r="K82" s="14">
        <f>'GASTOS CORRIENTES'!H81+J82</f>
        <v>8676475</v>
      </c>
    </row>
    <row r="83" spans="1:11" ht="18.75" customHeight="1" x14ac:dyDescent="0.25">
      <c r="A83" s="10" t="s">
        <v>86</v>
      </c>
      <c r="B83" s="11">
        <v>38913</v>
      </c>
      <c r="C83" s="12">
        <v>0</v>
      </c>
      <c r="D83" s="12">
        <v>27180</v>
      </c>
      <c r="E83" s="12">
        <v>0</v>
      </c>
      <c r="F83" s="13">
        <v>0</v>
      </c>
      <c r="G83" s="12">
        <v>0</v>
      </c>
      <c r="H83" s="45">
        <v>0</v>
      </c>
      <c r="I83" s="45">
        <v>0</v>
      </c>
      <c r="J83" s="45">
        <f t="shared" si="10"/>
        <v>66093</v>
      </c>
      <c r="K83" s="14">
        <f>'GASTOS CORRIENTES'!H82+J83</f>
        <v>1646274</v>
      </c>
    </row>
    <row r="84" spans="1:11" ht="18.75" customHeight="1" x14ac:dyDescent="0.25">
      <c r="A84" s="10" t="s">
        <v>87</v>
      </c>
      <c r="B84" s="11">
        <v>0</v>
      </c>
      <c r="C84" s="12">
        <v>0</v>
      </c>
      <c r="D84" s="12">
        <v>55020</v>
      </c>
      <c r="E84" s="12">
        <v>0</v>
      </c>
      <c r="F84" s="13">
        <v>0</v>
      </c>
      <c r="G84" s="12">
        <v>0</v>
      </c>
      <c r="H84" s="45">
        <v>0</v>
      </c>
      <c r="I84" s="45">
        <v>0</v>
      </c>
      <c r="J84" s="45">
        <f t="shared" si="10"/>
        <v>55020</v>
      </c>
      <c r="K84" s="14">
        <f>'GASTOS CORRIENTES'!H83+J84</f>
        <v>12896390</v>
      </c>
    </row>
    <row r="85" spans="1:11" ht="18.75" customHeight="1" x14ac:dyDescent="0.25">
      <c r="A85" s="10" t="s">
        <v>119</v>
      </c>
      <c r="B85" s="11">
        <v>622673</v>
      </c>
      <c r="C85" s="12">
        <v>0</v>
      </c>
      <c r="D85" s="12">
        <v>0</v>
      </c>
      <c r="E85" s="12">
        <v>50000</v>
      </c>
      <c r="F85" s="13">
        <v>0</v>
      </c>
      <c r="G85" s="12">
        <v>0</v>
      </c>
      <c r="H85" s="45">
        <v>0</v>
      </c>
      <c r="I85" s="45">
        <v>0</v>
      </c>
      <c r="J85" s="45">
        <f t="shared" si="10"/>
        <v>672673</v>
      </c>
      <c r="K85" s="14">
        <f>'GASTOS CORRIENTES'!H84+J85</f>
        <v>2372783</v>
      </c>
    </row>
    <row r="86" spans="1:11" ht="18.75" customHeight="1" x14ac:dyDescent="0.25">
      <c r="A86" s="10" t="s">
        <v>89</v>
      </c>
      <c r="B86" s="11">
        <v>29250</v>
      </c>
      <c r="C86" s="12">
        <v>0</v>
      </c>
      <c r="D86" s="12">
        <v>16000</v>
      </c>
      <c r="E86" s="12">
        <v>0</v>
      </c>
      <c r="F86" s="13">
        <v>0</v>
      </c>
      <c r="G86" s="12">
        <v>0</v>
      </c>
      <c r="H86" s="45">
        <v>0</v>
      </c>
      <c r="I86" s="45">
        <v>0</v>
      </c>
      <c r="J86" s="45">
        <f t="shared" si="10"/>
        <v>45250</v>
      </c>
      <c r="K86" s="14">
        <f>'GASTOS CORRIENTES'!H85+J86</f>
        <v>25774593</v>
      </c>
    </row>
    <row r="87" spans="1:11" ht="20.100000000000001" customHeight="1" x14ac:dyDescent="0.25">
      <c r="A87" s="5" t="s">
        <v>90</v>
      </c>
      <c r="B87" s="33">
        <f>SUM(B88:B93)</f>
        <v>1444213</v>
      </c>
      <c r="C87" s="22">
        <f t="shared" ref="C87:K87" si="11">SUM(C88:C93)</f>
        <v>0</v>
      </c>
      <c r="D87" s="34">
        <f t="shared" si="11"/>
        <v>236510</v>
      </c>
      <c r="E87" s="34">
        <f t="shared" si="11"/>
        <v>633089</v>
      </c>
      <c r="F87" s="35">
        <f t="shared" si="11"/>
        <v>805</v>
      </c>
      <c r="G87" s="34">
        <f t="shared" si="11"/>
        <v>0</v>
      </c>
      <c r="H87" s="54">
        <f t="shared" si="11"/>
        <v>0</v>
      </c>
      <c r="I87" s="54">
        <f t="shared" si="11"/>
        <v>0</v>
      </c>
      <c r="J87" s="43">
        <f t="shared" si="11"/>
        <v>2314617</v>
      </c>
      <c r="K87" s="9">
        <f t="shared" si="11"/>
        <v>44430975</v>
      </c>
    </row>
    <row r="88" spans="1:11" ht="20.100000000000001" customHeight="1" x14ac:dyDescent="0.25">
      <c r="A88" s="10" t="s">
        <v>91</v>
      </c>
      <c r="B88" s="11">
        <v>3100</v>
      </c>
      <c r="C88" s="12">
        <v>0</v>
      </c>
      <c r="D88" s="12">
        <v>39300</v>
      </c>
      <c r="E88" s="12">
        <v>0</v>
      </c>
      <c r="F88" s="13">
        <v>0</v>
      </c>
      <c r="G88" s="12">
        <v>0</v>
      </c>
      <c r="H88" s="45">
        <v>0</v>
      </c>
      <c r="I88" s="45">
        <v>0</v>
      </c>
      <c r="J88" s="45">
        <f t="shared" ref="J88:J93" si="12">SUM(B88:I88)</f>
        <v>42400</v>
      </c>
      <c r="K88" s="14">
        <f>'GASTOS CORRIENTES'!H87+J88</f>
        <v>5620444</v>
      </c>
    </row>
    <row r="89" spans="1:11" ht="20.100000000000001" customHeight="1" x14ac:dyDescent="0.25">
      <c r="A89" s="10" t="s">
        <v>92</v>
      </c>
      <c r="B89" s="11">
        <v>0</v>
      </c>
      <c r="C89" s="12">
        <v>0</v>
      </c>
      <c r="D89" s="12">
        <v>22000</v>
      </c>
      <c r="E89" s="12">
        <v>0</v>
      </c>
      <c r="F89" s="13">
        <v>0</v>
      </c>
      <c r="G89" s="12">
        <v>0</v>
      </c>
      <c r="H89" s="45">
        <v>0</v>
      </c>
      <c r="I89" s="45">
        <v>0</v>
      </c>
      <c r="J89" s="45">
        <f t="shared" si="12"/>
        <v>22000</v>
      </c>
      <c r="K89" s="14">
        <f>'GASTOS CORRIENTES'!H88+J89</f>
        <v>8231322</v>
      </c>
    </row>
    <row r="90" spans="1:11" ht="20.100000000000001" customHeight="1" x14ac:dyDescent="0.25">
      <c r="A90" s="10" t="s">
        <v>93</v>
      </c>
      <c r="B90" s="11">
        <v>307195</v>
      </c>
      <c r="C90" s="12">
        <v>0</v>
      </c>
      <c r="D90" s="12">
        <v>14050</v>
      </c>
      <c r="E90" s="12">
        <v>200000</v>
      </c>
      <c r="F90" s="13">
        <v>805</v>
      </c>
      <c r="G90" s="12">
        <v>0</v>
      </c>
      <c r="H90" s="45">
        <v>0</v>
      </c>
      <c r="I90" s="45">
        <v>0</v>
      </c>
      <c r="J90" s="45">
        <f t="shared" si="12"/>
        <v>522050</v>
      </c>
      <c r="K90" s="14">
        <f>'GASTOS CORRIENTES'!H89+J90</f>
        <v>3276390</v>
      </c>
    </row>
    <row r="91" spans="1:11" ht="20.100000000000001" customHeight="1" x14ac:dyDescent="0.25">
      <c r="A91" s="44" t="s">
        <v>94</v>
      </c>
      <c r="B91" s="12">
        <v>45165</v>
      </c>
      <c r="C91" s="12">
        <v>0</v>
      </c>
      <c r="D91" s="12">
        <v>86610</v>
      </c>
      <c r="E91" s="12">
        <v>0</v>
      </c>
      <c r="F91" s="1">
        <v>0</v>
      </c>
      <c r="G91" s="55">
        <v>0</v>
      </c>
      <c r="H91" s="55">
        <v>0</v>
      </c>
      <c r="I91" s="55">
        <v>0</v>
      </c>
      <c r="J91" s="45">
        <f t="shared" si="12"/>
        <v>131775</v>
      </c>
      <c r="K91" s="14">
        <f>'GASTOS CORRIENTES'!H90+J91</f>
        <v>16664486</v>
      </c>
    </row>
    <row r="92" spans="1:11" ht="20.100000000000001" customHeight="1" x14ac:dyDescent="0.25">
      <c r="A92" s="44" t="s">
        <v>95</v>
      </c>
      <c r="B92" s="12">
        <v>638950</v>
      </c>
      <c r="C92" s="12">
        <v>0</v>
      </c>
      <c r="D92" s="12">
        <v>74550</v>
      </c>
      <c r="E92" s="12">
        <v>0</v>
      </c>
      <c r="F92" s="56">
        <v>0</v>
      </c>
      <c r="G92" s="55">
        <v>0</v>
      </c>
      <c r="H92" s="55">
        <v>0</v>
      </c>
      <c r="I92" s="55">
        <v>0</v>
      </c>
      <c r="J92" s="45">
        <f t="shared" si="12"/>
        <v>713500</v>
      </c>
      <c r="K92" s="14">
        <f>'GASTOS CORRIENTES'!H91+J92</f>
        <v>4638333</v>
      </c>
    </row>
    <row r="93" spans="1:11" ht="20.100000000000001" customHeight="1" x14ac:dyDescent="0.25">
      <c r="A93" s="44" t="s">
        <v>96</v>
      </c>
      <c r="B93" s="12">
        <v>449803</v>
      </c>
      <c r="C93" s="12">
        <v>0</v>
      </c>
      <c r="D93" s="12">
        <v>0</v>
      </c>
      <c r="E93" s="12">
        <v>433089</v>
      </c>
      <c r="F93" s="56">
        <v>0</v>
      </c>
      <c r="G93" s="55">
        <v>0</v>
      </c>
      <c r="H93" s="55">
        <v>0</v>
      </c>
      <c r="I93" s="55">
        <v>0</v>
      </c>
      <c r="J93" s="45">
        <f t="shared" si="12"/>
        <v>882892</v>
      </c>
      <c r="K93" s="14">
        <f>'GASTOS CORRIENTES'!H92+J93</f>
        <v>6000000</v>
      </c>
    </row>
    <row r="94" spans="1:11" ht="20.100000000000001" customHeight="1" x14ac:dyDescent="0.25">
      <c r="A94" s="57" t="s">
        <v>97</v>
      </c>
      <c r="B94" s="34">
        <f t="shared" ref="B94:K94" si="13">SUM(B95:B96)</f>
        <v>517155</v>
      </c>
      <c r="C94" s="34">
        <f t="shared" si="13"/>
        <v>0</v>
      </c>
      <c r="D94" s="34">
        <f t="shared" si="13"/>
        <v>388595</v>
      </c>
      <c r="E94" s="34">
        <f t="shared" si="13"/>
        <v>0</v>
      </c>
      <c r="F94" s="35">
        <f t="shared" si="13"/>
        <v>0</v>
      </c>
      <c r="G94" s="34">
        <f t="shared" si="13"/>
        <v>0</v>
      </c>
      <c r="H94" s="43">
        <f t="shared" si="13"/>
        <v>0</v>
      </c>
      <c r="I94" s="43">
        <f t="shared" si="13"/>
        <v>0</v>
      </c>
      <c r="J94" s="43">
        <f t="shared" si="13"/>
        <v>905750</v>
      </c>
      <c r="K94" s="9">
        <f t="shared" si="13"/>
        <v>12652826</v>
      </c>
    </row>
    <row r="95" spans="1:11" ht="20.100000000000001" customHeight="1" x14ac:dyDescent="0.25">
      <c r="A95" s="44" t="s">
        <v>98</v>
      </c>
      <c r="B95" s="12">
        <v>496080</v>
      </c>
      <c r="C95" s="12">
        <v>0</v>
      </c>
      <c r="D95" s="12">
        <v>352895</v>
      </c>
      <c r="E95" s="12">
        <v>0</v>
      </c>
      <c r="F95" s="13">
        <v>0</v>
      </c>
      <c r="G95" s="12">
        <v>0</v>
      </c>
      <c r="H95" s="45">
        <v>0</v>
      </c>
      <c r="I95" s="45">
        <v>0</v>
      </c>
      <c r="J95" s="45">
        <f>SUM(B95:I95)</f>
        <v>848975</v>
      </c>
      <c r="K95" s="14">
        <f>'GASTOS CORRIENTES'!H94+J95</f>
        <v>7266700</v>
      </c>
    </row>
    <row r="96" spans="1:11" ht="20.100000000000001" customHeight="1" x14ac:dyDescent="0.25">
      <c r="A96" s="44" t="s">
        <v>99</v>
      </c>
      <c r="B96" s="12">
        <v>21075</v>
      </c>
      <c r="C96" s="12">
        <v>0</v>
      </c>
      <c r="D96" s="12">
        <v>35700</v>
      </c>
      <c r="E96" s="12">
        <v>0</v>
      </c>
      <c r="F96" s="13">
        <v>0</v>
      </c>
      <c r="G96" s="12">
        <v>0</v>
      </c>
      <c r="H96" s="45">
        <v>0</v>
      </c>
      <c r="I96" s="45">
        <v>0</v>
      </c>
      <c r="J96" s="45">
        <f>SUM(B96:I96)</f>
        <v>56775</v>
      </c>
      <c r="K96" s="14">
        <f>'GASTOS CORRIENTES'!H95+J96</f>
        <v>5386126</v>
      </c>
    </row>
    <row r="97" spans="1:11" ht="20.100000000000001" customHeight="1" x14ac:dyDescent="0.25">
      <c r="A97" s="57" t="s">
        <v>100</v>
      </c>
      <c r="B97" s="34">
        <f>B98</f>
        <v>128725</v>
      </c>
      <c r="C97" s="34">
        <f t="shared" ref="C97:I97" si="14">C98</f>
        <v>0</v>
      </c>
      <c r="D97" s="34">
        <f t="shared" si="14"/>
        <v>550848</v>
      </c>
      <c r="E97" s="34">
        <f t="shared" si="14"/>
        <v>5000000</v>
      </c>
      <c r="F97" s="35">
        <f t="shared" si="14"/>
        <v>0</v>
      </c>
      <c r="G97" s="34">
        <f t="shared" si="14"/>
        <v>4000000</v>
      </c>
      <c r="H97" s="43">
        <f t="shared" si="14"/>
        <v>0</v>
      </c>
      <c r="I97" s="43">
        <f t="shared" si="14"/>
        <v>0</v>
      </c>
      <c r="J97" s="43">
        <f>J98</f>
        <v>9679573</v>
      </c>
      <c r="K97" s="9">
        <f>K98</f>
        <v>16434938</v>
      </c>
    </row>
    <row r="98" spans="1:11" ht="20.100000000000001" customHeight="1" x14ac:dyDescent="0.25">
      <c r="A98" s="44" t="s">
        <v>101</v>
      </c>
      <c r="B98" s="12">
        <v>128725</v>
      </c>
      <c r="C98" s="12">
        <v>0</v>
      </c>
      <c r="D98" s="12">
        <v>550848</v>
      </c>
      <c r="E98" s="12">
        <v>5000000</v>
      </c>
      <c r="F98" s="13">
        <v>0</v>
      </c>
      <c r="G98" s="12">
        <v>4000000</v>
      </c>
      <c r="H98" s="45">
        <v>0</v>
      </c>
      <c r="I98" s="45">
        <v>0</v>
      </c>
      <c r="J98" s="45">
        <f>SUM(B98:I98)</f>
        <v>9679573</v>
      </c>
      <c r="K98" s="14">
        <f>'GASTOS CORRIENTES'!H97+J98</f>
        <v>16434938</v>
      </c>
    </row>
    <row r="99" spans="1:11" ht="20.100000000000001" customHeight="1" x14ac:dyDescent="0.25">
      <c r="A99" s="46" t="s">
        <v>102</v>
      </c>
      <c r="B99" s="34">
        <f>SUM(B100:B102)</f>
        <v>134750</v>
      </c>
      <c r="C99" s="34">
        <f>SUM(C100:C102)</f>
        <v>0</v>
      </c>
      <c r="D99" s="34">
        <f>SUM(D100:D102)</f>
        <v>86280</v>
      </c>
      <c r="E99" s="34">
        <f t="shared" ref="E99:K99" si="15">SUM(E100:E102)</f>
        <v>2000000</v>
      </c>
      <c r="F99" s="35">
        <f t="shared" si="15"/>
        <v>0</v>
      </c>
      <c r="G99" s="34">
        <f t="shared" si="15"/>
        <v>0</v>
      </c>
      <c r="H99" s="43">
        <f t="shared" si="15"/>
        <v>0</v>
      </c>
      <c r="I99" s="43">
        <f t="shared" si="15"/>
        <v>0</v>
      </c>
      <c r="J99" s="43">
        <f t="shared" si="15"/>
        <v>2221030</v>
      </c>
      <c r="K99" s="9">
        <f t="shared" si="15"/>
        <v>27313937</v>
      </c>
    </row>
    <row r="100" spans="1:11" ht="20.100000000000001" customHeight="1" x14ac:dyDescent="0.25">
      <c r="A100" s="44" t="s">
        <v>103</v>
      </c>
      <c r="B100" s="12">
        <v>134750</v>
      </c>
      <c r="C100" s="12">
        <v>0</v>
      </c>
      <c r="D100" s="12">
        <v>53280</v>
      </c>
      <c r="E100" s="12">
        <v>1000000</v>
      </c>
      <c r="F100" s="13">
        <v>0</v>
      </c>
      <c r="G100" s="12">
        <v>0</v>
      </c>
      <c r="H100" s="45">
        <v>0</v>
      </c>
      <c r="I100" s="45">
        <v>0</v>
      </c>
      <c r="J100" s="45">
        <f>SUM(B100:I100)</f>
        <v>1188030</v>
      </c>
      <c r="K100" s="14">
        <f>'GASTOS CORRIENTES'!H99+J100</f>
        <v>9341010</v>
      </c>
    </row>
    <row r="101" spans="1:11" ht="20.100000000000001" customHeight="1" x14ac:dyDescent="0.25">
      <c r="A101" s="44" t="s">
        <v>104</v>
      </c>
      <c r="B101" s="12">
        <v>0</v>
      </c>
      <c r="C101" s="12">
        <v>0</v>
      </c>
      <c r="D101" s="12">
        <v>0</v>
      </c>
      <c r="E101" s="12">
        <v>1000000</v>
      </c>
      <c r="F101" s="13">
        <v>0</v>
      </c>
      <c r="G101" s="12">
        <v>0</v>
      </c>
      <c r="H101" s="45">
        <v>0</v>
      </c>
      <c r="I101" s="45">
        <v>0</v>
      </c>
      <c r="J101" s="45">
        <f>SUM(B101:I101)</f>
        <v>1000000</v>
      </c>
      <c r="K101" s="14">
        <f>'GASTOS CORRIENTES'!H100+J101</f>
        <v>16142601</v>
      </c>
    </row>
    <row r="102" spans="1:11" ht="20.100000000000001" customHeight="1" x14ac:dyDescent="0.25">
      <c r="A102" s="58" t="s">
        <v>105</v>
      </c>
      <c r="B102" s="12">
        <v>0</v>
      </c>
      <c r="C102" s="12">
        <v>0</v>
      </c>
      <c r="D102" s="12">
        <v>33000</v>
      </c>
      <c r="E102" s="12">
        <v>0</v>
      </c>
      <c r="F102" s="13">
        <v>0</v>
      </c>
      <c r="G102" s="59">
        <v>0</v>
      </c>
      <c r="H102" s="59">
        <v>0</v>
      </c>
      <c r="I102" s="13">
        <v>0</v>
      </c>
      <c r="J102" s="13">
        <f>SUM(B102:I102)</f>
        <v>33000</v>
      </c>
      <c r="K102" s="14">
        <f>'GASTOS CORRIENTES'!H101+J102</f>
        <v>1830326</v>
      </c>
    </row>
    <row r="103" spans="1:11" ht="20.100000000000001" customHeight="1" thickBot="1" x14ac:dyDescent="0.3">
      <c r="A103" s="60" t="s">
        <v>120</v>
      </c>
      <c r="B103" s="37">
        <f t="shared" ref="B103:K103" si="16">B6+B12+B17+B22+B28+B69+B71+B87+B94+B97+B99</f>
        <v>86237410</v>
      </c>
      <c r="C103" s="38">
        <f t="shared" si="16"/>
        <v>13000000</v>
      </c>
      <c r="D103" s="38">
        <f t="shared" si="16"/>
        <v>13073821</v>
      </c>
      <c r="E103" s="38">
        <f t="shared" si="16"/>
        <v>422428884</v>
      </c>
      <c r="F103" s="39">
        <f t="shared" si="16"/>
        <v>3555</v>
      </c>
      <c r="G103" s="39">
        <f t="shared" si="16"/>
        <v>23120751</v>
      </c>
      <c r="H103" s="39">
        <f t="shared" si="16"/>
        <v>120000</v>
      </c>
      <c r="I103" s="39">
        <f t="shared" si="16"/>
        <v>9611190</v>
      </c>
      <c r="J103" s="39">
        <f t="shared" si="16"/>
        <v>567595611</v>
      </c>
      <c r="K103" s="61">
        <f t="shared" si="16"/>
        <v>3236771081</v>
      </c>
    </row>
    <row r="104" spans="1:11" ht="12.6" thickTop="1" x14ac:dyDescent="0.25"/>
  </sheetData>
  <mergeCells count="10">
    <mergeCell ref="A1:K1"/>
    <mergeCell ref="A2:K2"/>
    <mergeCell ref="A3:A5"/>
    <mergeCell ref="B3:I3"/>
    <mergeCell ref="J3:J5"/>
    <mergeCell ref="K3:K5"/>
    <mergeCell ref="B4:F4"/>
    <mergeCell ref="G4:G5"/>
    <mergeCell ref="H4:H5"/>
    <mergeCell ref="I4:I5"/>
  </mergeCells>
  <printOptions horizontalCentered="1"/>
  <pageMargins left="0.19685039370078741" right="0.19685039370078741" top="0.62992125984251968" bottom="0.47244094488188981" header="0.62992125984251968" footer="0.19685039370078741"/>
  <pageSetup scale="66" firstPageNumber="179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GASTOS CORRIENTES</vt:lpstr>
      <vt:lpstr>GASTOS DE CAPITAL</vt:lpstr>
      <vt:lpstr>'GASTOS CORRIENTES'!Área_de_impresión</vt:lpstr>
      <vt:lpstr>'GASTOS DE CAPITAL'!Área_de_impresión</vt:lpstr>
      <vt:lpstr>'GASTOS CORRIENTES'!Títulos_a_imprimir</vt:lpstr>
      <vt:lpstr>'GASTOS DE CAPITAL'!Títulos_a_imprimir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Luis Alfredo Espinal Claros</cp:lastModifiedBy>
  <cp:lastPrinted>2025-01-10T22:29:33Z</cp:lastPrinted>
  <dcterms:created xsi:type="dcterms:W3CDTF">2025-01-10T22:15:42Z</dcterms:created>
  <dcterms:modified xsi:type="dcterms:W3CDTF">2025-01-13T17:44:27Z</dcterms:modified>
</cp:coreProperties>
</file>