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2 Instituciones Descentralizadas\"/>
    </mc:Choice>
  </mc:AlternateContent>
  <xr:revisionPtr revIDLastSave="0" documentId="13_ncr:1_{C16630C9-5382-4837-A3EB-9DC5F98E552F}" xr6:coauthVersionLast="36" xr6:coauthVersionMax="36" xr10:uidLastSave="{00000000-0000-0000-0000-000000000000}"/>
  <bookViews>
    <workbookView xWindow="0" yWindow="0" windowWidth="28800" windowHeight="12225" xr2:uid="{8328BA62-102C-41C9-B982-5AD215713E96}"/>
  </bookViews>
  <sheets>
    <sheet name="Sumario5" sheetId="1" r:id="rId1"/>
  </sheets>
  <definedNames>
    <definedName name="_xlnm.Print_Area" localSheetId="0">Sumario5!$A$1:$G$34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G32" i="1"/>
  <c r="E30" i="1"/>
  <c r="B30" i="1"/>
  <c r="F30" i="1"/>
  <c r="D30" i="1"/>
  <c r="C30" i="1"/>
  <c r="G29" i="1"/>
  <c r="E28" i="1"/>
  <c r="F28" i="1"/>
  <c r="G27" i="1"/>
  <c r="G26" i="1"/>
  <c r="G25" i="1"/>
  <c r="G24" i="1"/>
  <c r="G23" i="1"/>
  <c r="E21" i="1"/>
  <c r="D21" i="1"/>
  <c r="C21" i="1"/>
  <c r="G22" i="1"/>
  <c r="F21" i="1"/>
  <c r="G19" i="1"/>
  <c r="G18" i="1"/>
  <c r="G17" i="1"/>
  <c r="C16" i="1"/>
  <c r="B16" i="1"/>
  <c r="F16" i="1"/>
  <c r="E16" i="1"/>
  <c r="D16" i="1"/>
  <c r="G15" i="1"/>
  <c r="G14" i="1"/>
  <c r="G13" i="1"/>
  <c r="G12" i="1"/>
  <c r="G11" i="1"/>
  <c r="D10" i="1"/>
  <c r="C10" i="1"/>
  <c r="B10" i="1"/>
  <c r="F10" i="1"/>
  <c r="G9" i="1"/>
  <c r="G8" i="1"/>
  <c r="E6" i="1"/>
  <c r="D6" i="1"/>
  <c r="C6" i="1"/>
  <c r="G7" i="1"/>
  <c r="F6" i="1"/>
  <c r="G6" i="1" l="1"/>
  <c r="C5" i="1"/>
  <c r="D5" i="1"/>
  <c r="C20" i="1"/>
  <c r="D20" i="1"/>
  <c r="F20" i="1"/>
  <c r="F5" i="1"/>
  <c r="G21" i="1"/>
  <c r="E20" i="1"/>
  <c r="G10" i="1"/>
  <c r="G16" i="1"/>
  <c r="E10" i="1"/>
  <c r="E5" i="1" s="1"/>
  <c r="G28" i="1"/>
  <c r="G31" i="1"/>
  <c r="G30" i="1" s="1"/>
  <c r="B21" i="1"/>
  <c r="B20" i="1" s="1"/>
  <c r="B6" i="1"/>
  <c r="B5" i="1" s="1"/>
  <c r="E33" i="1" l="1"/>
  <c r="B33" i="1"/>
  <c r="F33" i="1"/>
  <c r="D33" i="1"/>
  <c r="C33" i="1"/>
  <c r="G5" i="1"/>
  <c r="G20" i="1"/>
  <c r="G33" i="1" l="1"/>
  <c r="D34" i="1" s="1"/>
  <c r="G34" i="1" l="1"/>
  <c r="E34" i="1"/>
  <c r="C34" i="1"/>
  <c r="B34" i="1"/>
  <c r="F34" i="1"/>
</calcChain>
</file>

<file path=xl/sharedStrings.xml><?xml version="1.0" encoding="utf-8"?>
<sst xmlns="http://schemas.openxmlformats.org/spreadsheetml/2006/main" count="40" uniqueCount="38">
  <si>
    <t>SUMARIO No. 5  COMPOSICION ECONOMICA DEL GASTO POR AREA DE GESTION</t>
  </si>
  <si>
    <t>( En  US dólares )</t>
  </si>
  <si>
    <t xml:space="preserve">AREA DE GESTION  </t>
  </si>
  <si>
    <t>CONDUCCION ADMINISTRATIVA</t>
  </si>
  <si>
    <t>ADMINISTRACION DE JUSTICIA Y SEGURIDAD CIUDADANA</t>
  </si>
  <si>
    <t>DESARROLLO SOCIAL</t>
  </si>
  <si>
    <t>APOYO AL DESARROLLO ECONOMICO</t>
  </si>
  <si>
    <t>DEUDA PUBLICA</t>
  </si>
  <si>
    <t>TOTAL</t>
  </si>
  <si>
    <t xml:space="preserve"> CLASIFICACION ECONOMICA</t>
  </si>
  <si>
    <t>GASTOS CORRIENTES</t>
  </si>
  <si>
    <t>Gastos de Consumo o Gestión Operativa</t>
  </si>
  <si>
    <t>Remuneraciones</t>
  </si>
  <si>
    <t>Bienes y Servicios</t>
  </si>
  <si>
    <t>Prestaciones de la Seguridad Social</t>
  </si>
  <si>
    <t>Gastos Financieros y Otros</t>
  </si>
  <si>
    <t>Intereses y Comisiones de Empréstitos Internos</t>
  </si>
  <si>
    <t>Intereses y Comisiones de Empréstitos Externos</t>
  </si>
  <si>
    <t>Impuestos, Tasas y Derechos</t>
  </si>
  <si>
    <t>Seguros, Comisiones y Gastos Bancarios</t>
  </si>
  <si>
    <t>Crédito Fiscal</t>
  </si>
  <si>
    <t>Otros Gastos no Clasificados</t>
  </si>
  <si>
    <t>Transferencias  Corrientes</t>
  </si>
  <si>
    <t>Al Sector Público</t>
  </si>
  <si>
    <t>Al Sector Privado</t>
  </si>
  <si>
    <t>Al Sector Externo</t>
  </si>
  <si>
    <t xml:space="preserve"> GASTO DE CAPITAL</t>
  </si>
  <si>
    <t>Inversiones en Activos Fijos</t>
  </si>
  <si>
    <t>Bienes Muebles</t>
  </si>
  <si>
    <t>Bienes Inmuebles</t>
  </si>
  <si>
    <t>Intangibles</t>
  </si>
  <si>
    <t>Infraestructura</t>
  </si>
  <si>
    <t>Inversión en Capital Humano</t>
  </si>
  <si>
    <t>Transferencia de Capital</t>
  </si>
  <si>
    <t>Inversiones Financieras</t>
  </si>
  <si>
    <t>Inversión en Títulos y Valores</t>
  </si>
  <si>
    <t>Préstamos</t>
  </si>
  <si>
    <t>Participación en total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</si>
</sst>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b/>
      <sz val="16"/>
      <name val="Museo Sans 900"/>
      <family val="3"/>
    </font>
    <font>
      <sz val="10"/>
      <name val="Museo Sans 1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b/>
      <u/>
      <sz val="10"/>
      <name val="Museo Sans 100"/>
      <family val="3"/>
    </font>
    <font>
      <u/>
      <sz val="10"/>
      <name val="Museo Sans 100"/>
      <family val="3"/>
    </font>
    <font>
      <b/>
      <sz val="10"/>
      <color indexed="8"/>
      <name val="Museo Sans 100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 indent="2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 indent="2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horizontal="right" vertical="center" indent="1"/>
    </xf>
    <xf numFmtId="3" fontId="4" fillId="0" borderId="10" xfId="1" applyNumberFormat="1" applyFont="1" applyFill="1" applyBorder="1" applyAlignment="1" applyProtection="1">
      <alignment horizontal="right" vertical="center" indent="1"/>
    </xf>
    <xf numFmtId="3" fontId="4" fillId="0" borderId="8" xfId="1" applyNumberFormat="1" applyFont="1" applyFill="1" applyBorder="1" applyAlignment="1" applyProtection="1">
      <alignment horizontal="right" vertical="center" indent="1"/>
    </xf>
    <xf numFmtId="3" fontId="4" fillId="0" borderId="11" xfId="1" applyNumberFormat="1" applyFont="1" applyFill="1" applyBorder="1" applyAlignment="1" applyProtection="1">
      <alignment horizontal="right" vertical="center" indent="1"/>
    </xf>
    <xf numFmtId="3" fontId="4" fillId="0" borderId="5" xfId="0" applyNumberFormat="1" applyFont="1" applyFill="1" applyBorder="1" applyAlignment="1" applyProtection="1">
      <alignment horizontal="left" vertical="center"/>
    </xf>
    <xf numFmtId="3" fontId="6" fillId="0" borderId="6" xfId="1" applyNumberFormat="1" applyFont="1" applyFill="1" applyBorder="1" applyAlignment="1" applyProtection="1">
      <alignment horizontal="right" vertical="center" indent="1"/>
    </xf>
    <xf numFmtId="3" fontId="6" fillId="0" borderId="0" xfId="1" applyNumberFormat="1" applyFont="1" applyFill="1" applyBorder="1" applyAlignment="1" applyProtection="1">
      <alignment horizontal="right" vertical="center" indent="1"/>
    </xf>
    <xf numFmtId="3" fontId="4" fillId="0" borderId="0" xfId="1" applyNumberFormat="1" applyFont="1" applyFill="1" applyBorder="1" applyAlignment="1" applyProtection="1">
      <alignment horizontal="right" vertical="center" indent="1"/>
    </xf>
    <xf numFmtId="3" fontId="6" fillId="0" borderId="12" xfId="1" applyNumberFormat="1" applyFont="1" applyFill="1" applyBorder="1" applyAlignment="1" applyProtection="1">
      <alignment horizontal="right" vertical="center" indent="1"/>
    </xf>
    <xf numFmtId="3" fontId="2" fillId="0" borderId="5" xfId="0" applyNumberFormat="1" applyFont="1" applyFill="1" applyBorder="1" applyAlignment="1" applyProtection="1">
      <alignment horizontal="left" vertical="center" indent="2"/>
    </xf>
    <xf numFmtId="3" fontId="2" fillId="0" borderId="6" xfId="1" applyNumberFormat="1" applyFont="1" applyFill="1" applyBorder="1" applyAlignment="1" applyProtection="1">
      <alignment horizontal="right" vertical="center" indent="1"/>
    </xf>
    <xf numFmtId="3" fontId="2" fillId="0" borderId="0" xfId="1" applyNumberFormat="1" applyFont="1" applyFill="1" applyBorder="1" applyAlignment="1" applyProtection="1">
      <alignment horizontal="right" vertical="center" indent="1"/>
    </xf>
    <xf numFmtId="3" fontId="2" fillId="0" borderId="13" xfId="1" applyNumberFormat="1" applyFont="1" applyFill="1" applyBorder="1" applyAlignment="1" applyProtection="1">
      <alignment horizontal="right" vertical="center" indent="1"/>
    </xf>
    <xf numFmtId="3" fontId="7" fillId="0" borderId="0" xfId="1" applyNumberFormat="1" applyFont="1" applyFill="1" applyBorder="1" applyAlignment="1" applyProtection="1">
      <alignment horizontal="right" vertical="center" indent="1"/>
    </xf>
    <xf numFmtId="3" fontId="6" fillId="0" borderId="13" xfId="1" applyNumberFormat="1" applyFont="1" applyFill="1" applyBorder="1" applyAlignment="1" applyProtection="1">
      <alignment horizontal="right" vertical="center" indent="1"/>
    </xf>
    <xf numFmtId="3" fontId="4" fillId="0" borderId="5" xfId="0" applyNumberFormat="1" applyFont="1" applyFill="1" applyBorder="1" applyAlignment="1">
      <alignment horizontal="left" vertic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6" fillId="0" borderId="6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3" fontId="6" fillId="0" borderId="13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 applyProtection="1">
      <alignment horizontal="center" vertical="center"/>
    </xf>
    <xf numFmtId="164" fontId="8" fillId="0" borderId="15" xfId="2" applyNumberFormat="1" applyFont="1" applyFill="1" applyBorder="1" applyAlignment="1">
      <alignment horizontal="right" vertical="center" indent="1"/>
    </xf>
    <xf numFmtId="164" fontId="8" fillId="0" borderId="16" xfId="2" applyNumberFormat="1" applyFont="1" applyFill="1" applyBorder="1" applyAlignment="1">
      <alignment horizontal="right" vertical="center" indent="1"/>
    </xf>
    <xf numFmtId="164" fontId="8" fillId="0" borderId="17" xfId="2" applyNumberFormat="1" applyFont="1" applyFill="1" applyBorder="1" applyAlignment="1">
      <alignment horizontal="right" vertical="center" indent="1"/>
    </xf>
    <xf numFmtId="0" fontId="2" fillId="0" borderId="6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38100</xdr:rowOff>
    </xdr:from>
    <xdr:to>
      <xdr:col>1</xdr:col>
      <xdr:colOff>19050</xdr:colOff>
      <xdr:row>3</xdr:row>
      <xdr:rowOff>895350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2C39FF-A90C-4F9E-B57D-D43B2D1BB747}"/>
            </a:ext>
          </a:extLst>
        </xdr:cNvPr>
        <xdr:cNvSpPr>
          <a:spLocks noChangeShapeType="1"/>
        </xdr:cNvSpPr>
      </xdr:nvSpPr>
      <xdr:spPr bwMode="auto">
        <a:xfrm>
          <a:off x="76200" y="542925"/>
          <a:ext cx="3562350" cy="781050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4366-1DEF-4870-800B-00D402604E60}">
  <sheetPr>
    <tabColor rgb="FF00B050"/>
  </sheetPr>
  <dimension ref="A1:G82"/>
  <sheetViews>
    <sheetView showGridLines="0" showZeros="0" tabSelected="1" zoomScaleNormal="100" workbookViewId="0">
      <selection activeCell="J24" sqref="J24"/>
    </sheetView>
  </sheetViews>
  <sheetFormatPr baseColWidth="10" defaultColWidth="11.42578125" defaultRowHeight="12.75" x14ac:dyDescent="0.2"/>
  <cols>
    <col min="1" max="1" width="54.28515625" style="2" customWidth="1"/>
    <col min="2" max="2" width="16.85546875" style="2" customWidth="1"/>
    <col min="3" max="3" width="25.42578125" style="2" customWidth="1"/>
    <col min="4" max="4" width="17.28515625" style="2" customWidth="1"/>
    <col min="5" max="5" width="20.7109375" style="2" customWidth="1"/>
    <col min="6" max="6" width="15.140625" style="2" hidden="1" customWidth="1"/>
    <col min="7" max="7" width="19" style="2" customWidth="1"/>
    <col min="8" max="16384" width="11.42578125" style="2"/>
  </cols>
  <sheetData>
    <row r="1" spans="1:7" ht="26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3.5" thickBot="1" x14ac:dyDescent="0.25">
      <c r="A2" s="3" t="s">
        <v>1</v>
      </c>
      <c r="B2" s="3"/>
      <c r="C2" s="3"/>
      <c r="D2" s="3"/>
      <c r="E2" s="3"/>
      <c r="F2" s="3"/>
      <c r="G2" s="3"/>
    </row>
    <row r="3" spans="1:7" ht="32.25" customHeight="1" thickTop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spans="1:7" ht="32.25" customHeight="1" x14ac:dyDescent="0.2">
      <c r="A4" s="9" t="s">
        <v>9</v>
      </c>
      <c r="B4" s="10"/>
      <c r="C4" s="11"/>
      <c r="D4" s="11"/>
      <c r="E4" s="11"/>
      <c r="F4" s="12"/>
      <c r="G4" s="13"/>
    </row>
    <row r="5" spans="1:7" ht="18.75" customHeight="1" x14ac:dyDescent="0.2">
      <c r="A5" s="14" t="s">
        <v>10</v>
      </c>
      <c r="B5" s="15">
        <f>+B6+B9+B10+B16</f>
        <v>8159886</v>
      </c>
      <c r="C5" s="16">
        <f>+C6+C9+C10+C16</f>
        <v>256706860</v>
      </c>
      <c r="D5" s="16">
        <f>+D6+D9+D10+D16</f>
        <v>2108985521</v>
      </c>
      <c r="E5" s="16">
        <f>+E6+E9+E10+E16</f>
        <v>295323203</v>
      </c>
      <c r="F5" s="17">
        <f>+F6+F9+F10+F16</f>
        <v>0</v>
      </c>
      <c r="G5" s="18">
        <f>+G6+G9+G10+G16</f>
        <v>2669175470</v>
      </c>
    </row>
    <row r="6" spans="1:7" ht="18.75" customHeight="1" x14ac:dyDescent="0.2">
      <c r="A6" s="19" t="s">
        <v>11</v>
      </c>
      <c r="B6" s="20">
        <f t="shared" ref="B6:G6" si="0">SUM(B7:B8)</f>
        <v>7722819</v>
      </c>
      <c r="C6" s="21">
        <f t="shared" si="0"/>
        <v>86317044</v>
      </c>
      <c r="D6" s="21">
        <f t="shared" si="0"/>
        <v>1742455703</v>
      </c>
      <c r="E6" s="21">
        <f t="shared" si="0"/>
        <v>211862555</v>
      </c>
      <c r="F6" s="22">
        <f t="shared" si="0"/>
        <v>0</v>
      </c>
      <c r="G6" s="23">
        <f t="shared" si="0"/>
        <v>2048358121</v>
      </c>
    </row>
    <row r="7" spans="1:7" ht="18.75" customHeight="1" x14ac:dyDescent="0.2">
      <c r="A7" s="24" t="s">
        <v>12</v>
      </c>
      <c r="B7" s="25">
        <v>4337713</v>
      </c>
      <c r="C7" s="26">
        <v>40020119</v>
      </c>
      <c r="D7" s="26">
        <v>1057201405</v>
      </c>
      <c r="E7" s="26">
        <v>100055792</v>
      </c>
      <c r="F7" s="26"/>
      <c r="G7" s="27">
        <f>SUM(B7:F7)</f>
        <v>1201615029</v>
      </c>
    </row>
    <row r="8" spans="1:7" ht="18.75" customHeight="1" x14ac:dyDescent="0.2">
      <c r="A8" s="24" t="s">
        <v>13</v>
      </c>
      <c r="B8" s="25">
        <v>3385106</v>
      </c>
      <c r="C8" s="26">
        <v>46296925</v>
      </c>
      <c r="D8" s="26">
        <v>685254298</v>
      </c>
      <c r="E8" s="26">
        <v>111806763</v>
      </c>
      <c r="F8" s="26"/>
      <c r="G8" s="27">
        <f>SUM(B8:F8)</f>
        <v>846743092</v>
      </c>
    </row>
    <row r="9" spans="1:7" ht="18.75" customHeight="1" x14ac:dyDescent="0.2">
      <c r="A9" s="19" t="s">
        <v>14</v>
      </c>
      <c r="B9" s="20">
        <v>0</v>
      </c>
      <c r="C9" s="28"/>
      <c r="D9" s="21">
        <v>324287425</v>
      </c>
      <c r="E9" s="28"/>
      <c r="F9" s="28"/>
      <c r="G9" s="29">
        <f>SUM(B9:F9)</f>
        <v>324287425</v>
      </c>
    </row>
    <row r="10" spans="1:7" ht="18.75" customHeight="1" x14ac:dyDescent="0.2">
      <c r="A10" s="30" t="s">
        <v>15</v>
      </c>
      <c r="B10" s="20">
        <f>SUM(B11:B15)</f>
        <v>437067</v>
      </c>
      <c r="C10" s="21">
        <f>SUM(C11:C15)</f>
        <v>2305700</v>
      </c>
      <c r="D10" s="21">
        <f>SUM(D11:D15)</f>
        <v>13058026</v>
      </c>
      <c r="E10" s="21">
        <f>SUM(E11:E15)</f>
        <v>9731128</v>
      </c>
      <c r="F10" s="21">
        <f>SUM(F11:F15)</f>
        <v>0</v>
      </c>
      <c r="G10" s="29">
        <f>SUM(G11:G15)</f>
        <v>25531921</v>
      </c>
    </row>
    <row r="11" spans="1:7" ht="18.75" customHeight="1" x14ac:dyDescent="0.2">
      <c r="A11" s="24" t="s">
        <v>16</v>
      </c>
      <c r="B11" s="25">
        <v>0</v>
      </c>
      <c r="C11" s="26">
        <v>0</v>
      </c>
      <c r="D11" s="26">
        <v>2958359</v>
      </c>
      <c r="E11" s="26">
        <v>0</v>
      </c>
      <c r="F11" s="26">
        <v>0</v>
      </c>
      <c r="G11" s="27">
        <f t="shared" ref="G11:G15" si="1">SUM(B11:F11)</f>
        <v>2958359</v>
      </c>
    </row>
    <row r="12" spans="1:7" ht="18.75" hidden="1" customHeight="1" x14ac:dyDescent="0.2">
      <c r="A12" s="24" t="s">
        <v>17</v>
      </c>
      <c r="B12" s="25">
        <v>0</v>
      </c>
      <c r="C12" s="26">
        <v>0</v>
      </c>
      <c r="D12" s="26">
        <v>0</v>
      </c>
      <c r="E12" s="26">
        <v>0</v>
      </c>
      <c r="F12" s="26">
        <v>0</v>
      </c>
      <c r="G12" s="27">
        <f t="shared" si="1"/>
        <v>0</v>
      </c>
    </row>
    <row r="13" spans="1:7" ht="18.75" customHeight="1" x14ac:dyDescent="0.2">
      <c r="A13" s="24" t="s">
        <v>18</v>
      </c>
      <c r="B13" s="25">
        <v>702</v>
      </c>
      <c r="C13" s="26">
        <v>136545</v>
      </c>
      <c r="D13" s="26">
        <v>2221313</v>
      </c>
      <c r="E13" s="26">
        <v>1728805</v>
      </c>
      <c r="F13" s="26">
        <v>0</v>
      </c>
      <c r="G13" s="27">
        <f t="shared" si="1"/>
        <v>4087365</v>
      </c>
    </row>
    <row r="14" spans="1:7" ht="18.75" customHeight="1" x14ac:dyDescent="0.2">
      <c r="A14" s="24" t="s">
        <v>19</v>
      </c>
      <c r="B14" s="25">
        <v>436365</v>
      </c>
      <c r="C14" s="26">
        <v>2166955</v>
      </c>
      <c r="D14" s="26">
        <v>7279539</v>
      </c>
      <c r="E14" s="26">
        <v>7982303</v>
      </c>
      <c r="F14" s="26">
        <v>0</v>
      </c>
      <c r="G14" s="27">
        <f t="shared" si="1"/>
        <v>17865162</v>
      </c>
    </row>
    <row r="15" spans="1:7" ht="18.75" customHeight="1" x14ac:dyDescent="0.2">
      <c r="A15" s="24" t="s">
        <v>21</v>
      </c>
      <c r="B15" s="25">
        <v>0</v>
      </c>
      <c r="C15" s="26">
        <v>2200</v>
      </c>
      <c r="D15" s="26">
        <v>598815</v>
      </c>
      <c r="E15" s="26">
        <v>20020</v>
      </c>
      <c r="F15" s="26">
        <v>0</v>
      </c>
      <c r="G15" s="27">
        <f t="shared" si="1"/>
        <v>621035</v>
      </c>
    </row>
    <row r="16" spans="1:7" ht="18.75" customHeight="1" x14ac:dyDescent="0.2">
      <c r="A16" s="19" t="s">
        <v>22</v>
      </c>
      <c r="B16" s="20">
        <f t="shared" ref="B16:G16" si="2">SUM(B17:B19)</f>
        <v>0</v>
      </c>
      <c r="C16" s="21">
        <f t="shared" si="2"/>
        <v>168084116</v>
      </c>
      <c r="D16" s="21">
        <f t="shared" si="2"/>
        <v>29184367</v>
      </c>
      <c r="E16" s="21">
        <f t="shared" si="2"/>
        <v>73729520</v>
      </c>
      <c r="F16" s="21">
        <f t="shared" si="2"/>
        <v>0</v>
      </c>
      <c r="G16" s="29">
        <f t="shared" si="2"/>
        <v>270998003</v>
      </c>
    </row>
    <row r="17" spans="1:7" ht="18.75" customHeight="1" x14ac:dyDescent="0.2">
      <c r="A17" s="24" t="s">
        <v>23</v>
      </c>
      <c r="B17" s="25">
        <v>0</v>
      </c>
      <c r="C17" s="26">
        <v>1153690</v>
      </c>
      <c r="D17" s="26">
        <v>378460</v>
      </c>
      <c r="E17" s="26">
        <v>4774760</v>
      </c>
      <c r="F17" s="26"/>
      <c r="G17" s="27">
        <f>SUM(B17:F17)</f>
        <v>6306910</v>
      </c>
    </row>
    <row r="18" spans="1:7" ht="18.75" customHeight="1" x14ac:dyDescent="0.2">
      <c r="A18" s="24" t="s">
        <v>24</v>
      </c>
      <c r="B18" s="25">
        <v>0</v>
      </c>
      <c r="C18" s="26">
        <v>166915426</v>
      </c>
      <c r="D18" s="26">
        <v>28251477</v>
      </c>
      <c r="E18" s="26">
        <v>68374180</v>
      </c>
      <c r="F18" s="26"/>
      <c r="G18" s="27">
        <f>SUM(B18:F18)</f>
        <v>263541083</v>
      </c>
    </row>
    <row r="19" spans="1:7" ht="18.75" customHeight="1" x14ac:dyDescent="0.2">
      <c r="A19" s="24" t="s">
        <v>25</v>
      </c>
      <c r="B19" s="25">
        <v>0</v>
      </c>
      <c r="C19" s="26">
        <v>15000</v>
      </c>
      <c r="D19" s="26">
        <v>554430</v>
      </c>
      <c r="E19" s="26">
        <v>580580</v>
      </c>
      <c r="F19" s="26"/>
      <c r="G19" s="27">
        <f>SUM(B19:F19)</f>
        <v>1150010</v>
      </c>
    </row>
    <row r="20" spans="1:7" ht="18.75" customHeight="1" x14ac:dyDescent="0.2">
      <c r="A20" s="31" t="s">
        <v>26</v>
      </c>
      <c r="B20" s="15">
        <f>+B21+B27+B28+B30</f>
        <v>22810587</v>
      </c>
      <c r="C20" s="16">
        <f>+C21+C27+C28+C30</f>
        <v>9105100</v>
      </c>
      <c r="D20" s="16">
        <f>+D21+D27+D28+D30</f>
        <v>499092013</v>
      </c>
      <c r="E20" s="16">
        <f>+E21+E27+E28+E30</f>
        <v>36587911</v>
      </c>
      <c r="F20" s="16" t="e">
        <f>+F21+F27+F28+F30</f>
        <v>#REF!</v>
      </c>
      <c r="G20" s="18">
        <f>+G21+G27+G28+G30</f>
        <v>567595611</v>
      </c>
    </row>
    <row r="21" spans="1:7" ht="18.75" customHeight="1" x14ac:dyDescent="0.2">
      <c r="A21" s="19" t="s">
        <v>27</v>
      </c>
      <c r="B21" s="20">
        <f t="shared" ref="B21:G21" si="3">SUM(B22:B26)</f>
        <v>21952936</v>
      </c>
      <c r="C21" s="21">
        <f t="shared" si="3"/>
        <v>5190100</v>
      </c>
      <c r="D21" s="21">
        <f t="shared" si="3"/>
        <v>475575333</v>
      </c>
      <c r="E21" s="21">
        <f t="shared" si="3"/>
        <v>32025301</v>
      </c>
      <c r="F21" s="21">
        <f t="shared" si="3"/>
        <v>0</v>
      </c>
      <c r="G21" s="29">
        <f t="shared" si="3"/>
        <v>534743670</v>
      </c>
    </row>
    <row r="22" spans="1:7" ht="18.75" customHeight="1" x14ac:dyDescent="0.2">
      <c r="A22" s="24" t="s">
        <v>28</v>
      </c>
      <c r="B22" s="25">
        <v>17444836</v>
      </c>
      <c r="C22" s="26">
        <v>3845290</v>
      </c>
      <c r="D22" s="26">
        <v>54388215</v>
      </c>
      <c r="E22" s="26">
        <v>10559069</v>
      </c>
      <c r="F22" s="26"/>
      <c r="G22" s="27">
        <f t="shared" ref="G22:G29" si="4">SUM(B22:F22)</f>
        <v>86237410</v>
      </c>
    </row>
    <row r="23" spans="1:7" ht="18.75" customHeight="1" x14ac:dyDescent="0.2">
      <c r="A23" s="24" t="s">
        <v>29</v>
      </c>
      <c r="B23" s="25">
        <v>0</v>
      </c>
      <c r="C23" s="26">
        <v>0</v>
      </c>
      <c r="D23" s="26">
        <v>11000000</v>
      </c>
      <c r="E23" s="26">
        <v>2000000</v>
      </c>
      <c r="F23" s="26"/>
      <c r="G23" s="27">
        <f t="shared" si="4"/>
        <v>13000000</v>
      </c>
    </row>
    <row r="24" spans="1:7" ht="18.75" customHeight="1" x14ac:dyDescent="0.2">
      <c r="A24" s="24" t="s">
        <v>30</v>
      </c>
      <c r="B24" s="25">
        <v>933630</v>
      </c>
      <c r="C24" s="26">
        <v>844810</v>
      </c>
      <c r="D24" s="26">
        <v>7921878</v>
      </c>
      <c r="E24" s="26">
        <v>3373503</v>
      </c>
      <c r="F24" s="26"/>
      <c r="G24" s="27">
        <f t="shared" si="4"/>
        <v>13073821</v>
      </c>
    </row>
    <row r="25" spans="1:7" ht="18.75" customHeight="1" x14ac:dyDescent="0.2">
      <c r="A25" s="24" t="s">
        <v>31</v>
      </c>
      <c r="B25" s="25">
        <v>3574470</v>
      </c>
      <c r="C25" s="26">
        <v>500000</v>
      </c>
      <c r="D25" s="26">
        <v>402265240</v>
      </c>
      <c r="E25" s="26">
        <v>16089174</v>
      </c>
      <c r="F25" s="26"/>
      <c r="G25" s="27">
        <f t="shared" si="4"/>
        <v>422428884</v>
      </c>
    </row>
    <row r="26" spans="1:7" ht="18.75" customHeight="1" x14ac:dyDescent="0.2">
      <c r="A26" s="24" t="s">
        <v>20</v>
      </c>
      <c r="B26" s="25">
        <v>0</v>
      </c>
      <c r="C26" s="26">
        <v>0</v>
      </c>
      <c r="D26" s="26">
        <v>0</v>
      </c>
      <c r="E26" s="26">
        <v>3555</v>
      </c>
      <c r="F26" s="26"/>
      <c r="G26" s="27">
        <f>SUM(B26:F26)</f>
        <v>3555</v>
      </c>
    </row>
    <row r="27" spans="1:7" ht="18.75" customHeight="1" x14ac:dyDescent="0.2">
      <c r="A27" s="19" t="s">
        <v>32</v>
      </c>
      <c r="B27" s="20">
        <v>857651</v>
      </c>
      <c r="C27" s="21">
        <v>0</v>
      </c>
      <c r="D27" s="21">
        <v>18263100</v>
      </c>
      <c r="E27" s="21">
        <v>4000000</v>
      </c>
      <c r="F27" s="21"/>
      <c r="G27" s="29">
        <f t="shared" si="4"/>
        <v>23120751</v>
      </c>
    </row>
    <row r="28" spans="1:7" ht="18.75" customHeight="1" x14ac:dyDescent="0.2">
      <c r="A28" s="19" t="s">
        <v>33</v>
      </c>
      <c r="B28" s="20">
        <f t="shared" ref="B28:D28" si="5">SUM(B29:B29)</f>
        <v>0</v>
      </c>
      <c r="C28" s="21">
        <f t="shared" si="5"/>
        <v>0</v>
      </c>
      <c r="D28" s="21">
        <f t="shared" si="5"/>
        <v>0</v>
      </c>
      <c r="E28" s="21">
        <f>SUM(E29:E29)</f>
        <v>120000</v>
      </c>
      <c r="F28" s="21" t="e">
        <f>SUM(#REF!)</f>
        <v>#REF!</v>
      </c>
      <c r="G28" s="29">
        <f>SUM(G29:G29)</f>
        <v>120000</v>
      </c>
    </row>
    <row r="29" spans="1:7" ht="18.75" customHeight="1" x14ac:dyDescent="0.2">
      <c r="A29" s="24" t="s">
        <v>24</v>
      </c>
      <c r="B29" s="25"/>
      <c r="C29" s="26"/>
      <c r="D29" s="26"/>
      <c r="E29" s="26">
        <v>120000</v>
      </c>
      <c r="F29" s="26"/>
      <c r="G29" s="27">
        <f t="shared" si="4"/>
        <v>120000</v>
      </c>
    </row>
    <row r="30" spans="1:7" ht="18.75" customHeight="1" x14ac:dyDescent="0.2">
      <c r="A30" s="19" t="s">
        <v>34</v>
      </c>
      <c r="B30" s="32">
        <f t="shared" ref="B30:G30" si="6">B31+B32</f>
        <v>0</v>
      </c>
      <c r="C30" s="33">
        <f t="shared" si="6"/>
        <v>3915000</v>
      </c>
      <c r="D30" s="33">
        <f t="shared" si="6"/>
        <v>5253580</v>
      </c>
      <c r="E30" s="33">
        <f t="shared" si="6"/>
        <v>442610</v>
      </c>
      <c r="F30" s="33">
        <f t="shared" si="6"/>
        <v>0</v>
      </c>
      <c r="G30" s="34">
        <f t="shared" si="6"/>
        <v>9611190</v>
      </c>
    </row>
    <row r="31" spans="1:7" ht="18.75" customHeight="1" x14ac:dyDescent="0.2">
      <c r="A31" s="24" t="s">
        <v>35</v>
      </c>
      <c r="B31" s="25">
        <v>0</v>
      </c>
      <c r="C31" s="26">
        <v>0</v>
      </c>
      <c r="D31" s="26">
        <v>5253580</v>
      </c>
      <c r="E31" s="26">
        <v>442610</v>
      </c>
      <c r="F31" s="35"/>
      <c r="G31" s="27">
        <f t="shared" ref="G31:G32" si="7">SUM(B31:F31)</f>
        <v>5696190</v>
      </c>
    </row>
    <row r="32" spans="1:7" ht="18.75" customHeight="1" x14ac:dyDescent="0.2">
      <c r="A32" s="24" t="s">
        <v>36</v>
      </c>
      <c r="B32" s="25">
        <v>0</v>
      </c>
      <c r="C32" s="26">
        <v>3915000</v>
      </c>
      <c r="D32" s="26">
        <v>0</v>
      </c>
      <c r="E32" s="26">
        <v>0</v>
      </c>
      <c r="F32" s="35"/>
      <c r="G32" s="27">
        <f t="shared" si="7"/>
        <v>3915000</v>
      </c>
    </row>
    <row r="33" spans="1:7" ht="18.75" customHeight="1" x14ac:dyDescent="0.2">
      <c r="A33" s="31" t="s">
        <v>8</v>
      </c>
      <c r="B33" s="15">
        <f>B5+B20</f>
        <v>30970473</v>
      </c>
      <c r="C33" s="16">
        <f>C5+C20</f>
        <v>265811960</v>
      </c>
      <c r="D33" s="16">
        <f>D5+D20</f>
        <v>2608077534</v>
      </c>
      <c r="E33" s="16">
        <f>E5+E20</f>
        <v>331911114</v>
      </c>
      <c r="F33" s="16" t="e">
        <f>F5+F20</f>
        <v>#REF!</v>
      </c>
      <c r="G33" s="18">
        <f>G5+G20</f>
        <v>3236771081</v>
      </c>
    </row>
    <row r="34" spans="1:7" ht="18.75" customHeight="1" thickBot="1" x14ac:dyDescent="0.25">
      <c r="A34" s="36" t="s">
        <v>37</v>
      </c>
      <c r="B34" s="37">
        <f t="shared" ref="B34:G34" si="8">(B33/$G$33)</f>
        <v>9.56832356226801E-3</v>
      </c>
      <c r="C34" s="38">
        <f t="shared" si="8"/>
        <v>8.2122570100903597E-2</v>
      </c>
      <c r="D34" s="38">
        <f t="shared" si="8"/>
        <v>0.80576521129638701</v>
      </c>
      <c r="E34" s="38">
        <f>(E33/$G$33)-0.001</f>
        <v>0.10154389504044138</v>
      </c>
      <c r="F34" s="38" t="e">
        <f t="shared" si="8"/>
        <v>#REF!</v>
      </c>
      <c r="G34" s="39">
        <f t="shared" si="8"/>
        <v>1</v>
      </c>
    </row>
    <row r="35" spans="1:7" ht="5.25" customHeight="1" thickTop="1" x14ac:dyDescent="0.2"/>
    <row r="82" spans="2:2" x14ac:dyDescent="0.2">
      <c r="B82" s="40"/>
    </row>
  </sheetData>
  <mergeCells count="8">
    <mergeCell ref="A1:G1"/>
    <mergeCell ref="A2:G2"/>
    <mergeCell ref="B3:B4"/>
    <mergeCell ref="C3:C4"/>
    <mergeCell ref="D3:D4"/>
    <mergeCell ref="E3:E4"/>
    <mergeCell ref="F3:F4"/>
    <mergeCell ref="G3:G4"/>
  </mergeCells>
  <printOptions horizontalCentered="1" verticalCentered="1"/>
  <pageMargins left="0.39370078740157483" right="0.39370078740157483" top="0.39370078740157483" bottom="0.39370078740157483" header="0" footer="0.27559055118110237"/>
  <pageSetup scale="75" firstPageNumber="17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Sumario5</vt:lpstr>
      <vt:lpstr>Sumario5!Área_de_impresión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2025-01-10T21:22:13Z</dcterms:created>
  <dcterms:modified xsi:type="dcterms:W3CDTF">2025-01-10T21:41:25Z</dcterms:modified>
</cp:coreProperties>
</file>