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lobalis\Global 2025\Formulación\Sumarios\Sumarios Ley de Presupuesto Aprobada 2025\Sumarios Públicación PTF\01 Gobierno Central\"/>
    </mc:Choice>
  </mc:AlternateContent>
  <xr:revisionPtr revIDLastSave="0" documentId="13_ncr:1_{2ACE8890-3476-4E5C-BBB8-DEFEB3A992E7}" xr6:coauthVersionLast="36" xr6:coauthVersionMax="36" xr10:uidLastSave="{00000000-0000-0000-0000-000000000000}"/>
  <bookViews>
    <workbookView xWindow="0" yWindow="0" windowWidth="28800" windowHeight="12225" xr2:uid="{6AD6AE0D-B62F-4E67-91CB-EDCC4F78A0DB}"/>
  </bookViews>
  <sheets>
    <sheet name="Sumario 5" sheetId="1" r:id="rId1"/>
  </sheets>
  <externalReferences>
    <externalReference r:id="rId2"/>
  </externalReferences>
  <definedNames>
    <definedName name="_xlnm.Print_Area" localSheetId="0">'Sumario 5'!$A$1:$H$45</definedName>
    <definedName name="_xlnm.Database">#REF!</definedName>
    <definedName name="FLUJO">#REF!</definedName>
    <definedName name="gtok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2" i="1" l="1"/>
  <c r="H41" i="1"/>
  <c r="H40" i="1"/>
  <c r="H39" i="1"/>
  <c r="E38" i="1"/>
  <c r="D38" i="1"/>
  <c r="C38" i="1"/>
  <c r="H37" i="1"/>
  <c r="H36" i="1"/>
  <c r="H35" i="1"/>
  <c r="H34" i="1"/>
  <c r="F33" i="1"/>
  <c r="F32" i="1" s="1"/>
  <c r="H31" i="1"/>
  <c r="G29" i="1"/>
  <c r="E29" i="1"/>
  <c r="B29" i="1"/>
  <c r="D29" i="1"/>
  <c r="C29" i="1"/>
  <c r="H28" i="1"/>
  <c r="H27" i="1"/>
  <c r="H26" i="1"/>
  <c r="H25" i="1"/>
  <c r="H24" i="1"/>
  <c r="C23" i="1"/>
  <c r="G23" i="1"/>
  <c r="F23" i="1"/>
  <c r="F22" i="1" s="1"/>
  <c r="D23" i="1"/>
  <c r="G18" i="1"/>
  <c r="H21" i="1"/>
  <c r="E18" i="1"/>
  <c r="D18" i="1"/>
  <c r="B18" i="1"/>
  <c r="H19" i="1"/>
  <c r="C18" i="1"/>
  <c r="H17" i="1"/>
  <c r="G10" i="1"/>
  <c r="G6" i="1" s="1"/>
  <c r="E10" i="1"/>
  <c r="D10" i="1"/>
  <c r="H16" i="1"/>
  <c r="C10" i="1"/>
  <c r="H15" i="1"/>
  <c r="H14" i="1"/>
  <c r="H13" i="1"/>
  <c r="H12" i="1"/>
  <c r="H11" i="1"/>
  <c r="B10" i="1"/>
  <c r="H9" i="1"/>
  <c r="E7" i="1"/>
  <c r="D7" i="1"/>
  <c r="C7" i="1"/>
  <c r="B7" i="1"/>
  <c r="D22" i="1" l="1"/>
  <c r="C22" i="1"/>
  <c r="C6" i="1"/>
  <c r="C43" i="1" s="1"/>
  <c r="C45" i="1" s="1"/>
  <c r="G22" i="1"/>
  <c r="G43" i="1" s="1"/>
  <c r="G45" i="1" s="1"/>
  <c r="H33" i="1"/>
  <c r="H32" i="1" s="1"/>
  <c r="H10" i="1"/>
  <c r="B6" i="1"/>
  <c r="E6" i="1"/>
  <c r="H18" i="1"/>
  <c r="H38" i="1"/>
  <c r="D6" i="1"/>
  <c r="D43" i="1" s="1"/>
  <c r="H23" i="1"/>
  <c r="H30" i="1"/>
  <c r="H29" i="1" s="1"/>
  <c r="F10" i="1"/>
  <c r="F6" i="1" s="1"/>
  <c r="F43" i="1" s="1"/>
  <c r="H20" i="1"/>
  <c r="B23" i="1"/>
  <c r="B22" i="1" s="1"/>
  <c r="H8" i="1"/>
  <c r="H7" i="1" s="1"/>
  <c r="H6" i="1" s="1"/>
  <c r="E23" i="1"/>
  <c r="E22" i="1" s="1"/>
  <c r="F45" i="1" l="1"/>
  <c r="E43" i="1"/>
  <c r="H22" i="1"/>
  <c r="B43" i="1"/>
  <c r="D45" i="1"/>
  <c r="B44" i="1" l="1"/>
  <c r="B45" i="1"/>
  <c r="E45" i="1"/>
  <c r="H43" i="1"/>
  <c r="H45" i="1" l="1"/>
  <c r="H44" i="1"/>
  <c r="G44" i="1"/>
  <c r="C44" i="1"/>
  <c r="F44" i="1"/>
  <c r="D44" i="1"/>
  <c r="E44" i="1"/>
</calcChain>
</file>

<file path=xl/sharedStrings.xml><?xml version="1.0" encoding="utf-8"?>
<sst xmlns="http://schemas.openxmlformats.org/spreadsheetml/2006/main" count="51" uniqueCount="49">
  <si>
    <t xml:space="preserve"> SUMARIO No. 5   COMPOSICION ECONOMICA DEL GASTO POR AREA DE GESTION  </t>
  </si>
  <si>
    <t>( En US dólares)</t>
  </si>
  <si>
    <t xml:space="preserve">                                       AREA DE GESTION</t>
  </si>
  <si>
    <t>CONDUCCION ADMINISTRATIVA</t>
  </si>
  <si>
    <t>ADMINISTRACION DE JUSTICIA Y SEGURIDAD CIUDADANA</t>
  </si>
  <si>
    <t>DESARROLLO        SOCIAL</t>
  </si>
  <si>
    <t>APOYO AL DESARROLLO ECONOMICO</t>
  </si>
  <si>
    <t>DEUDA            PUBLICA</t>
  </si>
  <si>
    <t>OBLIGACIONES GENERALES           DEL ESTADO</t>
  </si>
  <si>
    <t>TOTALES</t>
  </si>
  <si>
    <t>CLASIFICACION  ECONOMICA</t>
  </si>
  <si>
    <t>GASTOS CORRIENTES</t>
  </si>
  <si>
    <t>Gastos de Consumo o Gestión Operativa</t>
  </si>
  <si>
    <t>Remuneraciones</t>
  </si>
  <si>
    <t>Bienes y Servicios</t>
  </si>
  <si>
    <t>Gastos Financieros y Otros</t>
  </si>
  <si>
    <t>Intereses y Comisiones de Títulos y Valores en el Mercado Nacional</t>
  </si>
  <si>
    <t>Intereses y Comisiones de Títulos y Valores en el Mercado Externo</t>
  </si>
  <si>
    <t>Intereses y Comisiones de Empréstitos Internos</t>
  </si>
  <si>
    <t>Intereses y Comisiones de Empréstitos Externos</t>
  </si>
  <si>
    <t>Impuestos, Tasas y Derechos</t>
  </si>
  <si>
    <t>Seguros, Comisiones y Gastos Bancarios</t>
  </si>
  <si>
    <t>Otros Gastos No Clasificados</t>
  </si>
  <si>
    <t>Transferencias  Corrientes</t>
  </si>
  <si>
    <t>Al Sector Público</t>
  </si>
  <si>
    <t>Al Sector Privado</t>
  </si>
  <si>
    <t>Al Sector Externo</t>
  </si>
  <si>
    <t>GASTO DE CAPITAL</t>
  </si>
  <si>
    <t>Inversiones en Activos Fijos</t>
  </si>
  <si>
    <t>Bienes Muebles</t>
  </si>
  <si>
    <t>Bienes Inmuebles</t>
  </si>
  <si>
    <t>Intangibles</t>
  </si>
  <si>
    <t>Infraestructura</t>
  </si>
  <si>
    <t>Inversión en Capital Humano</t>
  </si>
  <si>
    <t>Transferencia de Capital</t>
  </si>
  <si>
    <t>APLICACIONES FINANCIERAS</t>
  </si>
  <si>
    <t>Amortización Endeudamiento Público</t>
  </si>
  <si>
    <t>Rescate de Colocaciones de Títulos y Valores en el Mercado Nacional</t>
  </si>
  <si>
    <t>Rescate de Colocaciones de Títulos y Valores en el Mercado Externo</t>
  </si>
  <si>
    <t>Amortización de Empréstitos Internos</t>
  </si>
  <si>
    <t>Amortización de Empréstitos Externos</t>
  </si>
  <si>
    <t>GASTOS DE CONTRIBUCIONES ESPECIALES</t>
  </si>
  <si>
    <t>Fondo de Conservación Vial</t>
  </si>
  <si>
    <t>Fondo Solidario para la Salud</t>
  </si>
  <si>
    <t>Corporación Salvadoreña de Turismo</t>
  </si>
  <si>
    <t>Transporte</t>
  </si>
  <si>
    <t>TOTAL</t>
  </si>
  <si>
    <t>Participación en total (en porcentajes)</t>
  </si>
  <si>
    <t>Participación respecto al PIB (en Porcentajes)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</si>
</sst>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5" formatCode="0.0%"/>
    <numFmt numFmtId="166" formatCode="#,##0.00\ &quot;¢&quot;;[Red]\-#,##0.00\ &quot;¢&quot;"/>
  </numFmts>
  <fonts count="8" x14ac:knownFonts="1">
    <font>
      <sz val="10"/>
      <name val="Arial"/>
    </font>
    <font>
      <b/>
      <sz val="14"/>
      <name val="Museo Sans 900"/>
      <family val="3"/>
    </font>
    <font>
      <sz val="10"/>
      <name val="Museo Sans 100"/>
      <family val="3"/>
    </font>
    <font>
      <b/>
      <sz val="10"/>
      <name val="Museo Sans 700"/>
      <family val="3"/>
    </font>
    <font>
      <b/>
      <sz val="10"/>
      <name val="Museo Sans 100"/>
      <family val="3"/>
    </font>
    <font>
      <sz val="10"/>
      <name val="Arial"/>
      <family val="2"/>
    </font>
    <font>
      <b/>
      <u val="singleAccounting"/>
      <sz val="10"/>
      <name val="Museo Sans 100"/>
      <family val="3"/>
    </font>
    <font>
      <b/>
      <u/>
      <sz val="10"/>
      <name val="Museo Sans 100"/>
      <family val="3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0" xfId="0" quotePrefix="1" applyFont="1" applyFill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justify" indent="2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8" xfId="0" applyFont="1" applyFill="1" applyBorder="1" applyAlignment="1" applyProtection="1">
      <alignment horizontal="left" vertical="center"/>
    </xf>
    <xf numFmtId="3" fontId="4" fillId="0" borderId="9" xfId="1" applyNumberFormat="1" applyFont="1" applyFill="1" applyBorder="1" applyAlignment="1" applyProtection="1">
      <alignment vertical="center"/>
    </xf>
    <xf numFmtId="3" fontId="4" fillId="0" borderId="8" xfId="1" applyNumberFormat="1" applyFont="1" applyFill="1" applyBorder="1" applyAlignment="1" applyProtection="1">
      <alignment vertical="center"/>
    </xf>
    <xf numFmtId="3" fontId="4" fillId="0" borderId="8" xfId="1" applyNumberFormat="1" applyFont="1" applyFill="1" applyBorder="1" applyAlignment="1" applyProtection="1">
      <alignment horizontal="right" vertical="center" indent="1"/>
    </xf>
    <xf numFmtId="3" fontId="4" fillId="0" borderId="10" xfId="1" applyNumberFormat="1" applyFont="1" applyFill="1" applyBorder="1" applyAlignment="1" applyProtection="1">
      <alignment horizontal="right" vertical="center" indent="1"/>
    </xf>
    <xf numFmtId="0" fontId="4" fillId="0" borderId="0" xfId="0" applyFont="1" applyFill="1" applyBorder="1" applyAlignment="1" applyProtection="1">
      <alignment horizontal="left" vertical="center" indent="1"/>
    </xf>
    <xf numFmtId="3" fontId="6" fillId="0" borderId="5" xfId="1" applyNumberFormat="1" applyFont="1" applyFill="1" applyBorder="1" applyAlignment="1" applyProtection="1">
      <alignment vertical="center"/>
    </xf>
    <xf numFmtId="3" fontId="6" fillId="0" borderId="0" xfId="1" applyNumberFormat="1" applyFont="1" applyFill="1" applyBorder="1" applyAlignment="1" applyProtection="1">
      <alignment vertical="center"/>
    </xf>
    <xf numFmtId="3" fontId="6" fillId="0" borderId="0" xfId="1" applyNumberFormat="1" applyFont="1" applyFill="1" applyBorder="1" applyAlignment="1" applyProtection="1">
      <alignment horizontal="right" vertical="center" indent="1"/>
    </xf>
    <xf numFmtId="3" fontId="6" fillId="0" borderId="7" xfId="1" applyNumberFormat="1" applyFont="1" applyFill="1" applyBorder="1" applyAlignment="1" applyProtection="1">
      <alignment horizontal="right" vertical="center" indent="1"/>
    </xf>
    <xf numFmtId="0" fontId="2" fillId="0" borderId="0" xfId="0" applyFont="1" applyFill="1" applyBorder="1" applyAlignment="1" applyProtection="1">
      <alignment horizontal="left" vertical="center" indent="2"/>
    </xf>
    <xf numFmtId="3" fontId="2" fillId="0" borderId="5" xfId="1" applyNumberFormat="1" applyFont="1" applyFill="1" applyBorder="1" applyAlignment="1" applyProtection="1">
      <alignment vertical="center"/>
    </xf>
    <xf numFmtId="3" fontId="2" fillId="0" borderId="0" xfId="1" applyNumberFormat="1" applyFont="1" applyFill="1" applyBorder="1" applyAlignment="1" applyProtection="1">
      <alignment vertical="center"/>
    </xf>
    <xf numFmtId="3" fontId="2" fillId="0" borderId="0" xfId="1" applyNumberFormat="1" applyFont="1" applyFill="1" applyBorder="1" applyAlignment="1" applyProtection="1">
      <alignment horizontal="right" vertical="center" indent="1"/>
    </xf>
    <xf numFmtId="3" fontId="2" fillId="0" borderId="7" xfId="1" applyNumberFormat="1" applyFont="1" applyFill="1" applyBorder="1" applyAlignment="1" applyProtection="1">
      <alignment horizontal="right" vertical="center" indent="1"/>
    </xf>
    <xf numFmtId="3" fontId="2" fillId="0" borderId="0" xfId="0" applyNumberFormat="1" applyFont="1" applyFill="1" applyBorder="1" applyAlignment="1">
      <alignment vertical="center"/>
    </xf>
    <xf numFmtId="3" fontId="7" fillId="0" borderId="5" xfId="1" applyNumberFormat="1" applyFont="1" applyFill="1" applyBorder="1" applyAlignment="1" applyProtection="1">
      <alignment vertical="center"/>
    </xf>
    <xf numFmtId="3" fontId="7" fillId="0" borderId="0" xfId="1" applyNumberFormat="1" applyFont="1" applyFill="1" applyBorder="1" applyAlignment="1" applyProtection="1">
      <alignment vertical="center"/>
    </xf>
    <xf numFmtId="3" fontId="7" fillId="0" borderId="0" xfId="1" applyNumberFormat="1" applyFont="1" applyFill="1" applyBorder="1" applyAlignment="1" applyProtection="1">
      <alignment horizontal="right" vertical="center" indent="1"/>
    </xf>
    <xf numFmtId="0" fontId="4" fillId="0" borderId="0" xfId="0" quotePrefix="1" applyFont="1" applyFill="1" applyBorder="1" applyAlignment="1" applyProtection="1">
      <alignment horizontal="left" vertical="center" indent="1"/>
    </xf>
    <xf numFmtId="3" fontId="4" fillId="0" borderId="8" xfId="1" applyNumberFormat="1" applyFont="1" applyFill="1" applyBorder="1" applyAlignment="1" applyProtection="1">
      <alignment horizontal="right" vertical="center"/>
    </xf>
    <xf numFmtId="3" fontId="6" fillId="0" borderId="0" xfId="1" applyNumberFormat="1" applyFont="1" applyFill="1" applyBorder="1" applyAlignment="1" applyProtection="1">
      <alignment horizontal="right" vertical="center"/>
    </xf>
    <xf numFmtId="3" fontId="2" fillId="0" borderId="5" xfId="2" applyNumberFormat="1" applyFont="1" applyFill="1" applyBorder="1" applyAlignment="1" applyProtection="1">
      <alignment vertical="center"/>
    </xf>
    <xf numFmtId="3" fontId="2" fillId="0" borderId="0" xfId="2" applyNumberFormat="1" applyFont="1" applyFill="1" applyBorder="1" applyAlignment="1" applyProtection="1">
      <alignment vertical="center"/>
    </xf>
    <xf numFmtId="3" fontId="2" fillId="0" borderId="0" xfId="2" applyNumberFormat="1" applyFont="1" applyFill="1" applyBorder="1" applyAlignment="1" applyProtection="1">
      <alignment horizontal="right" vertical="center" indent="1"/>
    </xf>
    <xf numFmtId="3" fontId="4" fillId="0" borderId="0" xfId="1" applyNumberFormat="1" applyFont="1" applyFill="1" applyBorder="1" applyAlignment="1" applyProtection="1">
      <alignment vertical="center"/>
    </xf>
    <xf numFmtId="3" fontId="4" fillId="0" borderId="0" xfId="1" applyNumberFormat="1" applyFont="1" applyFill="1" applyBorder="1" applyAlignment="1" applyProtection="1">
      <alignment horizontal="right" vertical="center" indent="1"/>
    </xf>
    <xf numFmtId="3" fontId="7" fillId="0" borderId="7" xfId="1" applyNumberFormat="1" applyFont="1" applyFill="1" applyBorder="1" applyAlignment="1" applyProtection="1">
      <alignment horizontal="right" vertical="center" indent="1"/>
    </xf>
    <xf numFmtId="3" fontId="4" fillId="0" borderId="5" xfId="1" applyNumberFormat="1" applyFont="1" applyFill="1" applyBorder="1" applyAlignment="1" applyProtection="1">
      <alignment vertical="center"/>
    </xf>
    <xf numFmtId="3" fontId="2" fillId="0" borderId="9" xfId="1" applyNumberFormat="1" applyFont="1" applyFill="1" applyBorder="1" applyAlignment="1" applyProtection="1">
      <alignment vertical="center"/>
    </xf>
    <xf numFmtId="3" fontId="2" fillId="0" borderId="8" xfId="1" applyNumberFormat="1" applyFont="1" applyFill="1" applyBorder="1" applyAlignment="1" applyProtection="1">
      <alignment vertical="center"/>
    </xf>
    <xf numFmtId="3" fontId="2" fillId="0" borderId="8" xfId="1" applyNumberFormat="1" applyFont="1" applyFill="1" applyBorder="1" applyAlignment="1" applyProtection="1">
      <alignment horizontal="right" vertical="center" indent="1"/>
    </xf>
    <xf numFmtId="49" fontId="2" fillId="0" borderId="0" xfId="0" applyNumberFormat="1" applyFont="1" applyFill="1" applyBorder="1" applyAlignment="1" applyProtection="1">
      <alignment horizontal="left" vertical="center" indent="2"/>
    </xf>
    <xf numFmtId="3" fontId="2" fillId="0" borderId="11" xfId="1" applyNumberFormat="1" applyFont="1" applyFill="1" applyBorder="1" applyAlignment="1" applyProtection="1">
      <alignment vertical="center"/>
    </xf>
    <xf numFmtId="3" fontId="2" fillId="0" borderId="12" xfId="1" applyNumberFormat="1" applyFont="1" applyFill="1" applyBorder="1" applyAlignment="1" applyProtection="1">
      <alignment vertical="center"/>
    </xf>
    <xf numFmtId="3" fontId="2" fillId="0" borderId="12" xfId="1" applyNumberFormat="1" applyFont="1" applyFill="1" applyBorder="1" applyAlignment="1" applyProtection="1">
      <alignment horizontal="right" vertical="center" indent="1"/>
    </xf>
    <xf numFmtId="3" fontId="4" fillId="0" borderId="13" xfId="1" applyNumberFormat="1" applyFont="1" applyFill="1" applyBorder="1" applyAlignment="1" applyProtection="1">
      <alignment horizontal="right" vertical="center" indent="1"/>
    </xf>
    <xf numFmtId="3" fontId="4" fillId="0" borderId="7" xfId="1" applyNumberFormat="1" applyFont="1" applyFill="1" applyBorder="1" applyAlignment="1" applyProtection="1">
      <alignment horizontal="right" vertical="center" indent="1"/>
    </xf>
    <xf numFmtId="49" fontId="2" fillId="0" borderId="14" xfId="0" applyNumberFormat="1" applyFont="1" applyFill="1" applyBorder="1" applyAlignment="1" applyProtection="1">
      <alignment horizontal="left" vertical="center" indent="2"/>
    </xf>
    <xf numFmtId="3" fontId="2" fillId="0" borderId="15" xfId="1" applyNumberFormat="1" applyFont="1" applyFill="1" applyBorder="1" applyAlignment="1" applyProtection="1">
      <alignment vertical="center"/>
    </xf>
    <xf numFmtId="3" fontId="2" fillId="0" borderId="14" xfId="1" applyNumberFormat="1" applyFont="1" applyFill="1" applyBorder="1" applyAlignment="1" applyProtection="1">
      <alignment vertical="center"/>
    </xf>
    <xf numFmtId="3" fontId="2" fillId="0" borderId="14" xfId="1" applyNumberFormat="1" applyFont="1" applyFill="1" applyBorder="1" applyAlignment="1" applyProtection="1">
      <alignment horizontal="right" vertical="center" indent="1"/>
    </xf>
    <xf numFmtId="3" fontId="4" fillId="0" borderId="16" xfId="1" applyNumberFormat="1" applyFont="1" applyFill="1" applyBorder="1" applyAlignment="1" applyProtection="1">
      <alignment horizontal="right" vertical="center" indent="1"/>
    </xf>
    <xf numFmtId="0" fontId="4" fillId="0" borderId="17" xfId="0" applyFont="1" applyFill="1" applyBorder="1" applyAlignment="1" applyProtection="1">
      <alignment horizontal="center" vertical="center"/>
    </xf>
    <xf numFmtId="3" fontId="4" fillId="0" borderId="15" xfId="1" applyNumberFormat="1" applyFont="1" applyFill="1" applyBorder="1" applyAlignment="1" applyProtection="1">
      <alignment vertical="center"/>
    </xf>
    <xf numFmtId="3" fontId="4" fillId="0" borderId="14" xfId="1" applyNumberFormat="1" applyFont="1" applyFill="1" applyBorder="1" applyAlignment="1" applyProtection="1">
      <alignment vertical="center"/>
    </xf>
    <xf numFmtId="3" fontId="4" fillId="0" borderId="14" xfId="1" applyNumberFormat="1" applyFont="1" applyFill="1" applyBorder="1" applyAlignment="1" applyProtection="1">
      <alignment horizontal="right" vertical="center" indent="1"/>
    </xf>
    <xf numFmtId="0" fontId="4" fillId="0" borderId="14" xfId="0" applyFont="1" applyFill="1" applyBorder="1" applyAlignment="1" applyProtection="1">
      <alignment horizontal="center" vertical="center"/>
    </xf>
    <xf numFmtId="165" fontId="4" fillId="0" borderId="15" xfId="3" applyNumberFormat="1" applyFont="1" applyFill="1" applyBorder="1" applyAlignment="1" applyProtection="1">
      <alignment horizontal="center" vertical="center"/>
    </xf>
    <xf numFmtId="165" fontId="4" fillId="0" borderId="14" xfId="3" applyNumberFormat="1" applyFont="1" applyFill="1" applyBorder="1" applyAlignment="1" applyProtection="1">
      <alignment horizontal="center" vertical="center"/>
    </xf>
    <xf numFmtId="165" fontId="4" fillId="0" borderId="16" xfId="3" applyNumberFormat="1" applyFont="1" applyFill="1" applyBorder="1" applyAlignment="1" applyProtection="1">
      <alignment horizontal="center" vertical="center"/>
    </xf>
    <xf numFmtId="166" fontId="4" fillId="0" borderId="18" xfId="0" applyNumberFormat="1" applyFont="1" applyFill="1" applyBorder="1" applyAlignment="1" applyProtection="1">
      <alignment horizontal="center" vertical="center"/>
    </xf>
    <xf numFmtId="165" fontId="4" fillId="0" borderId="19" xfId="3" applyNumberFormat="1" applyFont="1" applyFill="1" applyBorder="1" applyAlignment="1" applyProtection="1">
      <alignment horizontal="center" vertical="center" wrapText="1"/>
    </xf>
    <xf numFmtId="165" fontId="4" fillId="0" borderId="18" xfId="3" applyNumberFormat="1" applyFont="1" applyFill="1" applyBorder="1" applyAlignment="1" applyProtection="1">
      <alignment horizontal="center" vertical="center" wrapText="1"/>
    </xf>
    <xf numFmtId="165" fontId="4" fillId="0" borderId="20" xfId="3" applyNumberFormat="1" applyFont="1" applyFill="1" applyBorder="1" applyAlignment="1" applyProtection="1">
      <alignment horizontal="center" vertical="center" wrapText="1"/>
    </xf>
    <xf numFmtId="165" fontId="4" fillId="0" borderId="20" xfId="3" applyNumberFormat="1" applyFont="1" applyFill="1" applyBorder="1" applyAlignment="1" applyProtection="1">
      <alignment horizontal="center" vertical="center"/>
    </xf>
  </cellXfs>
  <cellStyles count="4">
    <cellStyle name="Millares" xfId="1" builtinId="3"/>
    <cellStyle name="Millares [0]" xfId="2" builtinId="6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0</xdr:col>
      <xdr:colOff>3686174</xdr:colOff>
      <xdr:row>5</xdr:row>
      <xdr:rowOff>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ECDD22E0-32D0-49D5-B80A-04F3EC980ECF}"/>
            </a:ext>
          </a:extLst>
        </xdr:cNvPr>
        <xdr:cNvSpPr>
          <a:spLocks noChangeShapeType="1"/>
        </xdr:cNvSpPr>
      </xdr:nvSpPr>
      <xdr:spPr bwMode="auto">
        <a:xfrm>
          <a:off x="0" y="638175"/>
          <a:ext cx="3686174" cy="1000125"/>
        </a:xfrm>
        <a:prstGeom prst="line">
          <a:avLst/>
        </a:prstGeom>
        <a:noFill/>
        <a:ln w="9525">
          <a:solidFill>
            <a:srgbClr val="333333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lobalis/Global%202025/Formulaci&#243;n/Sumarios/Sumarios%20Ley%20de%20Presupuesto%20Aprobada%202025/01%20Gobierno%20Central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-Acceso"/>
      <sheetName val="Base-Económica"/>
      <sheetName val="Base-Rubros-Unidades"/>
      <sheetName val="Base-Rangos Salarial"/>
      <sheetName val="Base-Plazas-Actividad"/>
      <sheetName val="Sumario 1 y 2"/>
      <sheetName val="Sumario 3"/>
      <sheetName val="Sumario 4"/>
      <sheetName val="Sumario 5"/>
      <sheetName val="Sumario 6"/>
      <sheetName val="Sumario 7"/>
      <sheetName val="Sumario 8"/>
      <sheetName val="Sumario 9"/>
      <sheetName val="Sumario 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CA54E-9792-4990-A637-4DAFB207D63A}">
  <sheetPr>
    <tabColor rgb="FFFFC000"/>
  </sheetPr>
  <dimension ref="A1:AI105"/>
  <sheetViews>
    <sheetView showGridLines="0" showZeros="0" tabSelected="1" zoomScale="110" zoomScaleNormal="110" workbookViewId="0">
      <pane xSplit="1" ySplit="5" topLeftCell="B6" activePane="bottomRight" state="frozen"/>
      <selection activeCell="D120" sqref="D120"/>
      <selection pane="topRight" activeCell="D120" sqref="D120"/>
      <selection pane="bottomLeft" activeCell="D120" sqref="D120"/>
      <selection pane="bottomRight" activeCell="C12" sqref="C12"/>
    </sheetView>
  </sheetViews>
  <sheetFormatPr baseColWidth="10" defaultRowHeight="12.75" x14ac:dyDescent="0.2"/>
  <cols>
    <col min="1" max="1" width="67.140625" style="2" customWidth="1"/>
    <col min="2" max="2" width="16.5703125" style="2" customWidth="1"/>
    <col min="3" max="3" width="17" style="2" customWidth="1"/>
    <col min="4" max="4" width="17.28515625" style="2" customWidth="1"/>
    <col min="5" max="5" width="18" style="2" customWidth="1"/>
    <col min="6" max="6" width="14.140625" style="2" customWidth="1"/>
    <col min="7" max="7" width="15.5703125" style="2" customWidth="1"/>
    <col min="8" max="8" width="19" style="2" customWidth="1"/>
    <col min="9" max="16384" width="11.42578125" style="2"/>
  </cols>
  <sheetData>
    <row r="1" spans="1:8" ht="28.5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ht="19.5" customHeight="1" thickBot="1" x14ac:dyDescent="0.25">
      <c r="A2" s="3" t="s">
        <v>1</v>
      </c>
      <c r="B2" s="3"/>
      <c r="C2" s="3"/>
      <c r="D2" s="3"/>
      <c r="E2" s="3"/>
      <c r="F2" s="3"/>
      <c r="G2" s="3"/>
      <c r="H2" s="3"/>
    </row>
    <row r="3" spans="1:8" ht="27" customHeight="1" thickTop="1" x14ac:dyDescent="0.2">
      <c r="A3" s="4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  <c r="H3" s="8" t="s">
        <v>9</v>
      </c>
    </row>
    <row r="4" spans="1:8" ht="27" customHeight="1" x14ac:dyDescent="0.2">
      <c r="A4" s="9"/>
      <c r="B4" s="10"/>
      <c r="C4" s="11"/>
      <c r="D4" s="11"/>
      <c r="E4" s="12"/>
      <c r="F4" s="12"/>
      <c r="G4" s="13"/>
      <c r="H4" s="14"/>
    </row>
    <row r="5" spans="1:8" ht="27" customHeight="1" x14ac:dyDescent="0.2">
      <c r="A5" s="15" t="s">
        <v>10</v>
      </c>
      <c r="B5" s="16"/>
      <c r="C5" s="17"/>
      <c r="D5" s="17"/>
      <c r="E5" s="17"/>
      <c r="F5" s="17"/>
      <c r="G5" s="13"/>
      <c r="H5" s="14"/>
    </row>
    <row r="6" spans="1:8" ht="21" customHeight="1" x14ac:dyDescent="0.2">
      <c r="A6" s="18" t="s">
        <v>11</v>
      </c>
      <c r="B6" s="19">
        <f t="shared" ref="B6:H6" si="0">+B7+B10+B18</f>
        <v>567881620</v>
      </c>
      <c r="C6" s="20">
        <f t="shared" si="0"/>
        <v>1360901347</v>
      </c>
      <c r="D6" s="20">
        <f t="shared" si="0"/>
        <v>2357717686</v>
      </c>
      <c r="E6" s="20">
        <f t="shared" si="0"/>
        <v>439545020</v>
      </c>
      <c r="F6" s="20">
        <f t="shared" si="0"/>
        <v>1523039947</v>
      </c>
      <c r="G6" s="21">
        <f t="shared" si="0"/>
        <v>112733259</v>
      </c>
      <c r="H6" s="22">
        <f t="shared" si="0"/>
        <v>6361818879</v>
      </c>
    </row>
    <row r="7" spans="1:8" ht="19.5" customHeight="1" x14ac:dyDescent="0.2">
      <c r="A7" s="23" t="s">
        <v>12</v>
      </c>
      <c r="B7" s="24">
        <f>SUM(B8:B9)</f>
        <v>524948407</v>
      </c>
      <c r="C7" s="25">
        <f>SUM(C8:C9)</f>
        <v>1080362627</v>
      </c>
      <c r="D7" s="25">
        <f>SUM(D8:D9)</f>
        <v>1250371051</v>
      </c>
      <c r="E7" s="25">
        <f>SUM(E8:E9)</f>
        <v>64943173</v>
      </c>
      <c r="F7" s="25"/>
      <c r="G7" s="26"/>
      <c r="H7" s="27">
        <f>SUM(H8:H9)</f>
        <v>2920625258</v>
      </c>
    </row>
    <row r="8" spans="1:8" ht="14.25" customHeight="1" x14ac:dyDescent="0.2">
      <c r="A8" s="28" t="s">
        <v>13</v>
      </c>
      <c r="B8" s="29">
        <v>452300383</v>
      </c>
      <c r="C8" s="30">
        <v>845984198</v>
      </c>
      <c r="D8" s="30">
        <v>1039651645</v>
      </c>
      <c r="E8" s="30">
        <v>33874502</v>
      </c>
      <c r="F8" s="30"/>
      <c r="G8" s="31"/>
      <c r="H8" s="32">
        <f>SUM(B8:G8)</f>
        <v>2371810728</v>
      </c>
    </row>
    <row r="9" spans="1:8" ht="14.25" customHeight="1" x14ac:dyDescent="0.2">
      <c r="A9" s="28" t="s">
        <v>14</v>
      </c>
      <c r="B9" s="29">
        <v>72648024</v>
      </c>
      <c r="C9" s="30">
        <v>234378429</v>
      </c>
      <c r="D9" s="30">
        <v>210719406</v>
      </c>
      <c r="E9" s="30">
        <v>31068671</v>
      </c>
      <c r="F9" s="30"/>
      <c r="G9" s="31"/>
      <c r="H9" s="32">
        <f>SUM(B9:G9)</f>
        <v>548814530</v>
      </c>
    </row>
    <row r="10" spans="1:8" ht="17.25" customHeight="1" x14ac:dyDescent="0.2">
      <c r="A10" s="23" t="s">
        <v>15</v>
      </c>
      <c r="B10" s="34">
        <f t="shared" ref="B10:H10" si="1">SUM(B11:B17)</f>
        <v>15730990</v>
      </c>
      <c r="C10" s="35">
        <f t="shared" si="1"/>
        <v>31103105</v>
      </c>
      <c r="D10" s="35">
        <f t="shared" si="1"/>
        <v>8539855</v>
      </c>
      <c r="E10" s="35">
        <f t="shared" si="1"/>
        <v>2676175</v>
      </c>
      <c r="F10" s="35">
        <f t="shared" si="1"/>
        <v>1523039947</v>
      </c>
      <c r="G10" s="36">
        <f t="shared" si="1"/>
        <v>2410926</v>
      </c>
      <c r="H10" s="27">
        <f t="shared" si="1"/>
        <v>1583500998</v>
      </c>
    </row>
    <row r="11" spans="1:8" ht="15" customHeight="1" x14ac:dyDescent="0.2">
      <c r="A11" s="28" t="s">
        <v>16</v>
      </c>
      <c r="B11" s="29"/>
      <c r="C11" s="30"/>
      <c r="D11" s="30"/>
      <c r="E11" s="30"/>
      <c r="F11" s="30">
        <v>552513765</v>
      </c>
      <c r="G11" s="31"/>
      <c r="H11" s="32">
        <f t="shared" ref="H11:H17" si="2">SUM(B11:G11)</f>
        <v>552513765</v>
      </c>
    </row>
    <row r="12" spans="1:8" ht="15" customHeight="1" x14ac:dyDescent="0.2">
      <c r="A12" s="28" t="s">
        <v>17</v>
      </c>
      <c r="B12" s="29"/>
      <c r="C12" s="30"/>
      <c r="D12" s="30"/>
      <c r="E12" s="30"/>
      <c r="F12" s="30">
        <v>603345567</v>
      </c>
      <c r="G12" s="31"/>
      <c r="H12" s="32">
        <f t="shared" si="2"/>
        <v>603345567</v>
      </c>
    </row>
    <row r="13" spans="1:8" ht="14.25" customHeight="1" x14ac:dyDescent="0.2">
      <c r="A13" s="28" t="s">
        <v>18</v>
      </c>
      <c r="B13" s="29"/>
      <c r="C13" s="30"/>
      <c r="D13" s="30"/>
      <c r="E13" s="30"/>
      <c r="F13" s="30">
        <v>2633900</v>
      </c>
      <c r="G13" s="31"/>
      <c r="H13" s="32">
        <f t="shared" si="2"/>
        <v>2633900</v>
      </c>
    </row>
    <row r="14" spans="1:8" ht="14.25" customHeight="1" x14ac:dyDescent="0.2">
      <c r="A14" s="28" t="s">
        <v>19</v>
      </c>
      <c r="B14" s="29"/>
      <c r="C14" s="30"/>
      <c r="D14" s="30"/>
      <c r="E14" s="30"/>
      <c r="F14" s="30">
        <v>364546715</v>
      </c>
      <c r="G14" s="31"/>
      <c r="H14" s="32">
        <f t="shared" si="2"/>
        <v>364546715</v>
      </c>
    </row>
    <row r="15" spans="1:8" ht="14.25" customHeight="1" x14ac:dyDescent="0.2">
      <c r="A15" s="28" t="s">
        <v>20</v>
      </c>
      <c r="B15" s="29">
        <v>2218472</v>
      </c>
      <c r="C15" s="30">
        <v>2090230</v>
      </c>
      <c r="D15" s="30">
        <v>1122045</v>
      </c>
      <c r="E15" s="30">
        <v>110350</v>
      </c>
      <c r="F15" s="30"/>
      <c r="G15" s="31">
        <v>2410926</v>
      </c>
      <c r="H15" s="32">
        <f t="shared" si="2"/>
        <v>7952023</v>
      </c>
    </row>
    <row r="16" spans="1:8" ht="14.25" customHeight="1" x14ac:dyDescent="0.2">
      <c r="A16" s="28" t="s">
        <v>21</v>
      </c>
      <c r="B16" s="29">
        <v>9584818</v>
      </c>
      <c r="C16" s="30">
        <v>29012875</v>
      </c>
      <c r="D16" s="30">
        <v>2407490</v>
      </c>
      <c r="E16" s="30">
        <v>2480884</v>
      </c>
      <c r="F16" s="30"/>
      <c r="G16" s="31">
        <v>0</v>
      </c>
      <c r="H16" s="32">
        <f t="shared" si="2"/>
        <v>43486067</v>
      </c>
    </row>
    <row r="17" spans="1:8" ht="14.25" customHeight="1" x14ac:dyDescent="0.2">
      <c r="A17" s="28" t="s">
        <v>22</v>
      </c>
      <c r="B17" s="29">
        <v>3927700</v>
      </c>
      <c r="C17" s="30">
        <v>0</v>
      </c>
      <c r="D17" s="30">
        <v>5010320</v>
      </c>
      <c r="E17" s="30">
        <v>84941</v>
      </c>
      <c r="F17" s="30"/>
      <c r="G17" s="31">
        <v>0</v>
      </c>
      <c r="H17" s="32">
        <f t="shared" si="2"/>
        <v>9022961</v>
      </c>
    </row>
    <row r="18" spans="1:8" ht="16.5" customHeight="1" x14ac:dyDescent="0.2">
      <c r="A18" s="37" t="s">
        <v>23</v>
      </c>
      <c r="B18" s="24">
        <f>SUM(B19:B21)</f>
        <v>27202223</v>
      </c>
      <c r="C18" s="25">
        <f>SUM(C19:C21)</f>
        <v>249435615</v>
      </c>
      <c r="D18" s="25">
        <f>SUM(D19:D21)</f>
        <v>1098806780</v>
      </c>
      <c r="E18" s="25">
        <f>SUM(E19:E21)</f>
        <v>371925672</v>
      </c>
      <c r="F18" s="25"/>
      <c r="G18" s="26">
        <f>SUM(G19:G21)</f>
        <v>110322333</v>
      </c>
      <c r="H18" s="27">
        <f>SUM(H19:H21)</f>
        <v>1857692623</v>
      </c>
    </row>
    <row r="19" spans="1:8" ht="14.25" customHeight="1" x14ac:dyDescent="0.2">
      <c r="A19" s="28" t="s">
        <v>24</v>
      </c>
      <c r="B19" s="29">
        <v>11808328</v>
      </c>
      <c r="C19" s="30">
        <v>248998115</v>
      </c>
      <c r="D19" s="30">
        <v>979946985</v>
      </c>
      <c r="E19" s="30">
        <v>247814134</v>
      </c>
      <c r="F19" s="30"/>
      <c r="G19" s="31">
        <v>104609000</v>
      </c>
      <c r="H19" s="32">
        <f>SUM(B19:G19)</f>
        <v>1593176562</v>
      </c>
    </row>
    <row r="20" spans="1:8" ht="14.25" customHeight="1" x14ac:dyDescent="0.2">
      <c r="A20" s="28" t="s">
        <v>25</v>
      </c>
      <c r="B20" s="29">
        <v>15312895</v>
      </c>
      <c r="C20" s="30">
        <v>390770</v>
      </c>
      <c r="D20" s="30">
        <v>117419877</v>
      </c>
      <c r="E20" s="30">
        <v>124061538</v>
      </c>
      <c r="F20" s="30"/>
      <c r="G20" s="31">
        <v>2945160</v>
      </c>
      <c r="H20" s="32">
        <f>SUM(B20:G20)</f>
        <v>260130240</v>
      </c>
    </row>
    <row r="21" spans="1:8" ht="14.25" customHeight="1" x14ac:dyDescent="0.2">
      <c r="A21" s="28" t="s">
        <v>26</v>
      </c>
      <c r="B21" s="29">
        <v>81000</v>
      </c>
      <c r="C21" s="30">
        <v>46730</v>
      </c>
      <c r="D21" s="30">
        <v>1439918</v>
      </c>
      <c r="E21" s="30">
        <v>50000</v>
      </c>
      <c r="F21" s="30"/>
      <c r="G21" s="31">
        <v>2768173</v>
      </c>
      <c r="H21" s="32">
        <f>SUM(B21:G21)</f>
        <v>4385821</v>
      </c>
    </row>
    <row r="22" spans="1:8" ht="21" customHeight="1" x14ac:dyDescent="0.2">
      <c r="A22" s="18" t="s">
        <v>27</v>
      </c>
      <c r="B22" s="19">
        <f t="shared" ref="B22:F22" si="3">+B23+B28+B29</f>
        <v>99050744</v>
      </c>
      <c r="C22" s="20">
        <f t="shared" si="3"/>
        <v>147885238</v>
      </c>
      <c r="D22" s="20">
        <f t="shared" si="3"/>
        <v>1030125781</v>
      </c>
      <c r="E22" s="38">
        <f t="shared" si="3"/>
        <v>531876449</v>
      </c>
      <c r="F22" s="20">
        <f t="shared" si="3"/>
        <v>0</v>
      </c>
      <c r="G22" s="21">
        <f>+G23+G28+G29</f>
        <v>0</v>
      </c>
      <c r="H22" s="22">
        <f>+H23+H28+H29</f>
        <v>1808938212</v>
      </c>
    </row>
    <row r="23" spans="1:8" ht="17.25" customHeight="1" x14ac:dyDescent="0.2">
      <c r="A23" s="23" t="s">
        <v>28</v>
      </c>
      <c r="B23" s="34">
        <f t="shared" ref="B23:H23" si="4">SUM(B24:B27)</f>
        <v>66151729</v>
      </c>
      <c r="C23" s="35">
        <f t="shared" si="4"/>
        <v>146123881</v>
      </c>
      <c r="D23" s="35">
        <f t="shared" si="4"/>
        <v>478052709</v>
      </c>
      <c r="E23" s="39">
        <f t="shared" si="4"/>
        <v>455609078</v>
      </c>
      <c r="F23" s="30">
        <f t="shared" si="4"/>
        <v>0</v>
      </c>
      <c r="G23" s="36">
        <f t="shared" si="4"/>
        <v>0</v>
      </c>
      <c r="H23" s="27">
        <f t="shared" si="4"/>
        <v>1145937397</v>
      </c>
    </row>
    <row r="24" spans="1:8" ht="14.25" customHeight="1" x14ac:dyDescent="0.2">
      <c r="A24" s="28" t="s">
        <v>29</v>
      </c>
      <c r="B24" s="29">
        <v>24087801</v>
      </c>
      <c r="C24" s="30">
        <v>31510170</v>
      </c>
      <c r="D24" s="30">
        <v>95334121</v>
      </c>
      <c r="E24" s="30">
        <v>6935931</v>
      </c>
      <c r="F24" s="30"/>
      <c r="G24" s="31"/>
      <c r="H24" s="32">
        <f t="shared" ref="H24:H28" si="5">SUM(B24:G24)</f>
        <v>157868023</v>
      </c>
    </row>
    <row r="25" spans="1:8" ht="14.25" customHeight="1" x14ac:dyDescent="0.2">
      <c r="A25" s="28" t="s">
        <v>30</v>
      </c>
      <c r="B25" s="29">
        <v>0</v>
      </c>
      <c r="C25" s="30">
        <v>10000000</v>
      </c>
      <c r="D25" s="30">
        <v>72925</v>
      </c>
      <c r="E25" s="30">
        <v>12500000</v>
      </c>
      <c r="F25" s="30"/>
      <c r="G25" s="31">
        <v>0</v>
      </c>
      <c r="H25" s="32">
        <f t="shared" si="5"/>
        <v>22572925</v>
      </c>
    </row>
    <row r="26" spans="1:8" ht="14.25" customHeight="1" x14ac:dyDescent="0.2">
      <c r="A26" s="28" t="s">
        <v>31</v>
      </c>
      <c r="B26" s="29">
        <v>1685233</v>
      </c>
      <c r="C26" s="30">
        <v>7836134</v>
      </c>
      <c r="D26" s="30">
        <v>2255715</v>
      </c>
      <c r="E26" s="30">
        <v>10898963</v>
      </c>
      <c r="F26" s="30"/>
      <c r="G26" s="31"/>
      <c r="H26" s="32">
        <f t="shared" si="5"/>
        <v>22676045</v>
      </c>
    </row>
    <row r="27" spans="1:8" ht="14.25" customHeight="1" x14ac:dyDescent="0.2">
      <c r="A27" s="28" t="s">
        <v>32</v>
      </c>
      <c r="B27" s="40">
        <v>40378695</v>
      </c>
      <c r="C27" s="41">
        <v>96777577</v>
      </c>
      <c r="D27" s="41">
        <v>380389948</v>
      </c>
      <c r="E27" s="41">
        <v>425274184</v>
      </c>
      <c r="F27" s="41"/>
      <c r="G27" s="42"/>
      <c r="H27" s="32">
        <f t="shared" si="5"/>
        <v>942820404</v>
      </c>
    </row>
    <row r="28" spans="1:8" ht="17.25" customHeight="1" x14ac:dyDescent="0.2">
      <c r="A28" s="23" t="s">
        <v>33</v>
      </c>
      <c r="B28" s="34">
        <v>2520415</v>
      </c>
      <c r="C28" s="35">
        <v>1311357</v>
      </c>
      <c r="D28" s="35">
        <v>58587647</v>
      </c>
      <c r="E28" s="35">
        <v>20251060</v>
      </c>
      <c r="F28" s="43"/>
      <c r="G28" s="44"/>
      <c r="H28" s="45">
        <f t="shared" si="5"/>
        <v>82670479</v>
      </c>
    </row>
    <row r="29" spans="1:8" ht="17.25" customHeight="1" x14ac:dyDescent="0.2">
      <c r="A29" s="23" t="s">
        <v>34</v>
      </c>
      <c r="B29" s="24">
        <f>SUM(B30:B31)</f>
        <v>30378600</v>
      </c>
      <c r="C29" s="25">
        <f>SUM(C30:C31)</f>
        <v>450000</v>
      </c>
      <c r="D29" s="25">
        <f>SUM(D30:D31)</f>
        <v>493485425</v>
      </c>
      <c r="E29" s="25">
        <f>SUM(E30:E31)</f>
        <v>56016311</v>
      </c>
      <c r="F29" s="25"/>
      <c r="G29" s="36">
        <f>SUM(G30:G31)</f>
        <v>0</v>
      </c>
      <c r="H29" s="27">
        <f>SUM(H30:H31)</f>
        <v>580330336</v>
      </c>
    </row>
    <row r="30" spans="1:8" ht="14.25" customHeight="1" x14ac:dyDescent="0.2">
      <c r="A30" s="28" t="s">
        <v>24</v>
      </c>
      <c r="B30" s="29">
        <v>21312445</v>
      </c>
      <c r="C30" s="30">
        <v>450000</v>
      </c>
      <c r="D30" s="30">
        <v>436803280</v>
      </c>
      <c r="E30" s="30">
        <v>44300635</v>
      </c>
      <c r="F30" s="30"/>
      <c r="G30" s="31">
        <v>0</v>
      </c>
      <c r="H30" s="32">
        <f>SUM(B30:G30)</f>
        <v>502866360</v>
      </c>
    </row>
    <row r="31" spans="1:8" ht="14.25" customHeight="1" x14ac:dyDescent="0.2">
      <c r="A31" s="28" t="s">
        <v>25</v>
      </c>
      <c r="B31" s="29">
        <v>9066155</v>
      </c>
      <c r="C31" s="30">
        <v>0</v>
      </c>
      <c r="D31" s="30">
        <v>56682145</v>
      </c>
      <c r="E31" s="30">
        <v>11715676</v>
      </c>
      <c r="F31" s="30"/>
      <c r="G31" s="31">
        <v>0</v>
      </c>
      <c r="H31" s="32">
        <f>SUM(B31:G31)</f>
        <v>77463976</v>
      </c>
    </row>
    <row r="32" spans="1:8" ht="21" customHeight="1" x14ac:dyDescent="0.2">
      <c r="A32" s="18" t="s">
        <v>35</v>
      </c>
      <c r="B32" s="19"/>
      <c r="C32" s="20"/>
      <c r="D32" s="20"/>
      <c r="E32" s="20"/>
      <c r="F32" s="20">
        <f>+F33</f>
        <v>1261629975</v>
      </c>
      <c r="G32" s="21"/>
      <c r="H32" s="22">
        <f>+H33</f>
        <v>1261629975</v>
      </c>
    </row>
    <row r="33" spans="1:8" ht="16.5" customHeight="1" x14ac:dyDescent="0.2">
      <c r="A33" s="23" t="s">
        <v>36</v>
      </c>
      <c r="B33" s="46"/>
      <c r="C33" s="43"/>
      <c r="D33" s="43"/>
      <c r="E33" s="43"/>
      <c r="F33" s="25">
        <f>SUM(F34:F37)</f>
        <v>1261629975</v>
      </c>
      <c r="G33" s="44"/>
      <c r="H33" s="27">
        <f>SUM(H34:H37)</f>
        <v>1261629975</v>
      </c>
    </row>
    <row r="34" spans="1:8" ht="15" customHeight="1" x14ac:dyDescent="0.2">
      <c r="A34" s="28" t="s">
        <v>37</v>
      </c>
      <c r="B34" s="29"/>
      <c r="C34" s="30"/>
      <c r="D34" s="30"/>
      <c r="E34" s="30"/>
      <c r="F34" s="30">
        <v>533375800</v>
      </c>
      <c r="G34" s="31"/>
      <c r="H34" s="32">
        <f>SUM(B34:G34)</f>
        <v>533375800</v>
      </c>
    </row>
    <row r="35" spans="1:8" ht="15" customHeight="1" x14ac:dyDescent="0.2">
      <c r="A35" s="28" t="s">
        <v>38</v>
      </c>
      <c r="B35" s="29"/>
      <c r="C35" s="30"/>
      <c r="D35" s="30"/>
      <c r="E35" s="30"/>
      <c r="F35" s="30">
        <v>231864760</v>
      </c>
      <c r="G35" s="31"/>
      <c r="H35" s="32">
        <f>SUM(B35:G35)</f>
        <v>231864760</v>
      </c>
    </row>
    <row r="36" spans="1:8" ht="14.25" customHeight="1" x14ac:dyDescent="0.2">
      <c r="A36" s="28" t="s">
        <v>39</v>
      </c>
      <c r="B36" s="29"/>
      <c r="C36" s="30"/>
      <c r="D36" s="30"/>
      <c r="E36" s="30"/>
      <c r="F36" s="30">
        <v>9123730</v>
      </c>
      <c r="G36" s="31"/>
      <c r="H36" s="32">
        <f>SUM(B36:G36)</f>
        <v>9123730</v>
      </c>
    </row>
    <row r="37" spans="1:8" ht="14.25" customHeight="1" x14ac:dyDescent="0.2">
      <c r="A37" s="28" t="s">
        <v>40</v>
      </c>
      <c r="B37" s="29"/>
      <c r="C37" s="30"/>
      <c r="D37" s="30"/>
      <c r="E37" s="30"/>
      <c r="F37" s="30">
        <v>487265685</v>
      </c>
      <c r="G37" s="31"/>
      <c r="H37" s="32">
        <f>SUM(B37:G37)</f>
        <v>487265685</v>
      </c>
    </row>
    <row r="38" spans="1:8" ht="20.100000000000001" customHeight="1" x14ac:dyDescent="0.2">
      <c r="A38" s="18" t="s">
        <v>41</v>
      </c>
      <c r="B38" s="47"/>
      <c r="C38" s="20">
        <f>SUM(C39:C41)</f>
        <v>0</v>
      </c>
      <c r="D38" s="20">
        <f>SUM(D39:D41)</f>
        <v>61820028</v>
      </c>
      <c r="E38" s="20">
        <f>SUM(E39:E42)</f>
        <v>168790048</v>
      </c>
      <c r="F38" s="48"/>
      <c r="G38" s="49"/>
      <c r="H38" s="22">
        <f>SUM(H39:H42)</f>
        <v>230610076</v>
      </c>
    </row>
    <row r="39" spans="1:8" ht="15" customHeight="1" x14ac:dyDescent="0.2">
      <c r="A39" s="50" t="s">
        <v>42</v>
      </c>
      <c r="B39" s="51"/>
      <c r="C39" s="52"/>
      <c r="D39" s="52"/>
      <c r="E39" s="52">
        <v>116220950</v>
      </c>
      <c r="F39" s="52"/>
      <c r="G39" s="53"/>
      <c r="H39" s="54">
        <f t="shared" ref="H39:H42" si="6">SUM(B39:G39)</f>
        <v>116220950</v>
      </c>
    </row>
    <row r="40" spans="1:8" ht="15" customHeight="1" x14ac:dyDescent="0.2">
      <c r="A40" s="50" t="s">
        <v>43</v>
      </c>
      <c r="B40" s="29"/>
      <c r="C40" s="30"/>
      <c r="D40" s="30">
        <v>61820028</v>
      </c>
      <c r="E40" s="30"/>
      <c r="F40" s="30"/>
      <c r="G40" s="31"/>
      <c r="H40" s="55">
        <f t="shared" si="6"/>
        <v>61820028</v>
      </c>
    </row>
    <row r="41" spans="1:8" ht="15" customHeight="1" x14ac:dyDescent="0.2">
      <c r="A41" s="50" t="s">
        <v>44</v>
      </c>
      <c r="B41" s="29"/>
      <c r="C41" s="30"/>
      <c r="D41" s="30"/>
      <c r="E41" s="30">
        <v>13828778</v>
      </c>
      <c r="F41" s="30"/>
      <c r="G41" s="31"/>
      <c r="H41" s="55">
        <f t="shared" si="6"/>
        <v>13828778</v>
      </c>
    </row>
    <row r="42" spans="1:8" ht="15" customHeight="1" thickBot="1" x14ac:dyDescent="0.25">
      <c r="A42" s="56" t="s">
        <v>45</v>
      </c>
      <c r="B42" s="57"/>
      <c r="C42" s="58"/>
      <c r="D42" s="58"/>
      <c r="E42" s="58">
        <v>38740320</v>
      </c>
      <c r="F42" s="58"/>
      <c r="G42" s="59"/>
      <c r="H42" s="60">
        <f t="shared" si="6"/>
        <v>38740320</v>
      </c>
    </row>
    <row r="43" spans="1:8" ht="20.100000000000001" customHeight="1" thickTop="1" thickBot="1" x14ac:dyDescent="0.25">
      <c r="A43" s="61" t="s">
        <v>46</v>
      </c>
      <c r="B43" s="62">
        <f>B6+B22+B32+B38</f>
        <v>666932364</v>
      </c>
      <c r="C43" s="63">
        <f>C6+C22+C32+C38</f>
        <v>1508786585</v>
      </c>
      <c r="D43" s="63">
        <f>D6+D22+D32+D38</f>
        <v>3449663495</v>
      </c>
      <c r="E43" s="63">
        <f>E6+E22+E32+E38</f>
        <v>1140211517</v>
      </c>
      <c r="F43" s="63">
        <f>F6+F22+F32</f>
        <v>2784669922</v>
      </c>
      <c r="G43" s="64">
        <f>G6+G22+G32+G38</f>
        <v>112733259</v>
      </c>
      <c r="H43" s="60">
        <f>H6+H22+H32+H38</f>
        <v>9662997142</v>
      </c>
    </row>
    <row r="44" spans="1:8" ht="20.100000000000001" customHeight="1" thickTop="1" thickBot="1" x14ac:dyDescent="0.25">
      <c r="A44" s="65" t="s">
        <v>47</v>
      </c>
      <c r="B44" s="66">
        <f>B43/$H$43</f>
        <v>6.9019203276092622E-2</v>
      </c>
      <c r="C44" s="67">
        <f t="shared" ref="C44:H44" si="7">C43/$H$43</f>
        <v>0.15614064278691472</v>
      </c>
      <c r="D44" s="67">
        <f t="shared" si="7"/>
        <v>0.35699725916363101</v>
      </c>
      <c r="E44" s="67">
        <f t="shared" si="7"/>
        <v>0.11799770818973922</v>
      </c>
      <c r="F44" s="67">
        <f t="shared" si="7"/>
        <v>0.28817869663817808</v>
      </c>
      <c r="G44" s="67">
        <f>G43/$H$43</f>
        <v>1.16664899454443E-2</v>
      </c>
      <c r="H44" s="68">
        <f t="shared" si="7"/>
        <v>1</v>
      </c>
    </row>
    <row r="45" spans="1:8" ht="14.25" thickTop="1" thickBot="1" x14ac:dyDescent="0.25">
      <c r="A45" s="69" t="s">
        <v>48</v>
      </c>
      <c r="B45" s="70">
        <f>B43/$A$47</f>
        <v>1.7782397214252958E-2</v>
      </c>
      <c r="C45" s="71">
        <f t="shared" ref="C45:H45" si="8">C43/$A$47</f>
        <v>4.0228730549363823E-2</v>
      </c>
      <c r="D45" s="71">
        <f t="shared" si="8"/>
        <v>9.1978272212919807E-2</v>
      </c>
      <c r="E45" s="71">
        <f t="shared" si="8"/>
        <v>3.0401424789095913E-2</v>
      </c>
      <c r="F45" s="71">
        <f t="shared" si="8"/>
        <v>7.4247568923775903E-2</v>
      </c>
      <c r="G45" s="72">
        <f>G43/$A$47</f>
        <v>3.0058034352569776E-3</v>
      </c>
      <c r="H45" s="73">
        <f t="shared" si="8"/>
        <v>0.25764419712466535</v>
      </c>
    </row>
    <row r="46" spans="1:8" ht="13.5" thickTop="1" x14ac:dyDescent="0.2"/>
    <row r="47" spans="1:8" hidden="1" x14ac:dyDescent="0.2">
      <c r="A47" s="33">
        <v>37505200000</v>
      </c>
    </row>
    <row r="59" spans="35:35" x14ac:dyDescent="0.2">
      <c r="AI59" s="2">
        <v>124690</v>
      </c>
    </row>
    <row r="105" spans="4:4" x14ac:dyDescent="0.2">
      <c r="D105" s="2">
        <v>-122200000</v>
      </c>
    </row>
  </sheetData>
  <mergeCells count="9">
    <mergeCell ref="A1:H1"/>
    <mergeCell ref="A2:H2"/>
    <mergeCell ref="B3:B5"/>
    <mergeCell ref="C3:C5"/>
    <mergeCell ref="D3:D5"/>
    <mergeCell ref="E3:E5"/>
    <mergeCell ref="F3:F5"/>
    <mergeCell ref="G3:G5"/>
    <mergeCell ref="H3:H5"/>
  </mergeCells>
  <printOptions horizontalCentered="1"/>
  <pageMargins left="0.35433070866141736" right="0.19685039370078741" top="0.31496062992125984" bottom="0.19685039370078741" header="0.19685039370078741" footer="0.19685039370078741"/>
  <pageSetup scale="72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Sumario 5</vt:lpstr>
      <vt:lpstr>'Sumario 5'!Área_de_impresión</vt:lpstr>
    </vt:vector>
  </TitlesOfParts>
  <Company>CUSTOMER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Abelino De Jesus Lopez Pilia</dc:creator>
  <cp:lastModifiedBy>Abelino De Jesus Lopez Pilia</cp:lastModifiedBy>
  <dcterms:created xsi:type="dcterms:W3CDTF">2025-01-10T20:21:21Z</dcterms:created>
  <dcterms:modified xsi:type="dcterms:W3CDTF">2025-01-10T20:22:55Z</dcterms:modified>
</cp:coreProperties>
</file>