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1 Gobierno Central\"/>
    </mc:Choice>
  </mc:AlternateContent>
  <xr:revisionPtr revIDLastSave="0" documentId="13_ncr:1_{5F7FD9AB-F516-4F84-955A-4C89B41807A5}" xr6:coauthVersionLast="36" xr6:coauthVersionMax="36" xr10:uidLastSave="{00000000-0000-0000-0000-000000000000}"/>
  <bookViews>
    <workbookView xWindow="0" yWindow="0" windowWidth="28800" windowHeight="12225" xr2:uid="{A5D6DEFD-13A9-449F-85C8-DAE48B39117D}"/>
  </bookViews>
  <sheets>
    <sheet name="Sumario 4" sheetId="1" r:id="rId1"/>
  </sheets>
  <externalReferences>
    <externalReference r:id="rId2"/>
  </externalReferences>
  <definedNames>
    <definedName name="_xlnm.Print_Area" localSheetId="0">'Sumario 4'!$A$1:$H$40</definedName>
    <definedName name="_xlnm.Database">#REF!</definedName>
    <definedName name="FLUJO">#REF!</definedName>
    <definedName name="gto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6" i="1" l="1"/>
  <c r="G37" i="1"/>
  <c r="G39" i="1" s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C37" i="1"/>
  <c r="H14" i="1"/>
  <c r="H13" i="1"/>
  <c r="E37" i="1"/>
  <c r="H12" i="1"/>
  <c r="H11" i="1"/>
  <c r="H10" i="1"/>
  <c r="D37" i="1"/>
  <c r="H9" i="1"/>
  <c r="H8" i="1"/>
  <c r="H7" i="1"/>
  <c r="H6" i="1"/>
  <c r="H5" i="1"/>
  <c r="E39" i="1" l="1"/>
  <c r="D39" i="1"/>
  <c r="C39" i="1"/>
  <c r="B37" i="1"/>
  <c r="H15" i="1"/>
  <c r="F37" i="1"/>
  <c r="H22" i="1"/>
  <c r="H37" i="1" l="1"/>
  <c r="H38" i="1"/>
  <c r="H39" i="1"/>
  <c r="G38" i="1"/>
  <c r="C38" i="1"/>
  <c r="D38" i="1"/>
  <c r="E38" i="1"/>
  <c r="F38" i="1"/>
  <c r="F39" i="1"/>
  <c r="B38" i="1"/>
  <c r="B39" i="1"/>
</calcChain>
</file>

<file path=xl/sharedStrings.xml><?xml version="1.0" encoding="utf-8"?>
<sst xmlns="http://schemas.openxmlformats.org/spreadsheetml/2006/main" count="249" uniqueCount="113">
  <si>
    <t>SUMARIO No. 4    COMPOSICION  DEL  GASTO  POR  INSTITUCION  Y   AREA  DE   GESTION</t>
  </si>
  <si>
    <t>(En  US dólares)</t>
  </si>
  <si>
    <t xml:space="preserve">                                                     AREA DE GESTION</t>
  </si>
  <si>
    <t>CONDUCCION ADMINISTRATIVA</t>
  </si>
  <si>
    <t>ADMINISTRACION DE JUSTICIA Y SEGURIDAD CIUDADANA</t>
  </si>
  <si>
    <t>DESARROLLO        SOCIAL</t>
  </si>
  <si>
    <t>APOYO AL DESARROLLO ECONOMICO</t>
  </si>
  <si>
    <t>DEUDA            PUBLICA</t>
  </si>
  <si>
    <t>OBLIGACIONES GENERALES           DEL ESTADO</t>
  </si>
  <si>
    <t>TOTAL</t>
  </si>
  <si>
    <t>INSTITUCION</t>
  </si>
  <si>
    <t>0100 Organo Legislativo</t>
  </si>
  <si>
    <t>0200 Corte de Cuentas de la República</t>
  </si>
  <si>
    <t>0300 Tribunal Supremo Electoral</t>
  </si>
  <si>
    <t>0400 Tribunal de Servicio Civil</t>
  </si>
  <si>
    <t>0500 Presidencia de la República</t>
  </si>
  <si>
    <t>0600 Tribunal de Ética Gubernamental</t>
  </si>
  <si>
    <t>0650 Instituto de Acceso a la Información Pública</t>
  </si>
  <si>
    <t>0700 Ramo de Hacienda</t>
  </si>
  <si>
    <t xml:space="preserve">0800 Ramo de Relaciones Exteriores </t>
  </si>
  <si>
    <t>0900 Ramo de la Defensa Nacional</t>
  </si>
  <si>
    <t>1500 Consejo Nacional de la Judicatura</t>
  </si>
  <si>
    <t>1600 Organo Judicial</t>
  </si>
  <si>
    <t>1700 Fiscalía General de la República</t>
  </si>
  <si>
    <t>1800 Procuraduría General de la República</t>
  </si>
  <si>
    <t>1900 Procuraduría para la Defensa de los Derechos Humanos</t>
  </si>
  <si>
    <t>2300 Ramo de Gobernación y Desarrollo Territorial</t>
  </si>
  <si>
    <t>2400 Ramo de Justicia y Seguridad Pública</t>
  </si>
  <si>
    <t>3100 Ramo de Educación, Ciencia y Tecnología</t>
  </si>
  <si>
    <t>3200 Ramo de Salud</t>
  </si>
  <si>
    <t>3300 Ramo de Trabajo y Previsión Social</t>
  </si>
  <si>
    <t>3500 Ramo de Cultura</t>
  </si>
  <si>
    <t>3600 Ramo de Vivienda</t>
  </si>
  <si>
    <t>3700 Ramo de Desarrollo Local</t>
  </si>
  <si>
    <t>4100 Ramo de Economía</t>
  </si>
  <si>
    <t>4200 Ramo de Agricultura y Ganadería</t>
  </si>
  <si>
    <t>4300 Ramo de Obras Públicas y de Transporte</t>
  </si>
  <si>
    <t>4400 Ramo de Medio Ambiente y Recursos Naturales</t>
  </si>
  <si>
    <t>4600 Ramo de Turismo</t>
  </si>
  <si>
    <t>Deuda Pública</t>
  </si>
  <si>
    <t>Obligaciones Generales del Estado</t>
  </si>
  <si>
    <t>Transferencias Varias</t>
  </si>
  <si>
    <t>Gastos de Contribuciones Especiales</t>
  </si>
  <si>
    <t>Participación en total (en porcentajes)</t>
  </si>
  <si>
    <t>Participación respecto al PIB (en Porcentajes)</t>
  </si>
  <si>
    <t>INSTIT</t>
  </si>
  <si>
    <t>0800</t>
  </si>
  <si>
    <t>Suma de MONREC</t>
  </si>
  <si>
    <t>AREGES</t>
  </si>
  <si>
    <t>UNIPRE</t>
  </si>
  <si>
    <t>LINTRA</t>
  </si>
  <si>
    <t>1</t>
  </si>
  <si>
    <t>3</t>
  </si>
  <si>
    <t>Total general</t>
  </si>
  <si>
    <t>01</t>
  </si>
  <si>
    <t>02</t>
  </si>
  <si>
    <t>03</t>
  </si>
  <si>
    <t>Total 01</t>
  </si>
  <si>
    <t>Total 02</t>
  </si>
  <si>
    <t>Total 03</t>
  </si>
  <si>
    <t>04</t>
  </si>
  <si>
    <t>Total 04</t>
  </si>
  <si>
    <t>05</t>
  </si>
  <si>
    <t>06</t>
  </si>
  <si>
    <t>Total 05</t>
  </si>
  <si>
    <t>Total 06</t>
  </si>
  <si>
    <t>(Todas)</t>
  </si>
  <si>
    <t>Suma de MONVOT</t>
  </si>
  <si>
    <t>2</t>
  </si>
  <si>
    <t>4</t>
  </si>
  <si>
    <t>5</t>
  </si>
  <si>
    <t>6</t>
  </si>
  <si>
    <t>7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</si>
  <si>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</si>
  <si>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</si>
  <si>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</si>
  <si>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</si>
  <si>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</si>
  <si>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</si>
  <si>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</si>
  <si>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</si>
  <si>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</si>
  <si>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</si>
  <si>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</si>
  <si>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</si>
  <si>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</si>
  <si>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</si>
  <si>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</si>
  <si>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</si>
  <si>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</si>
  <si>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</si>
  <si>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</si>
  <si>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</si>
  <si>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</si>
  <si>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</si>
  <si>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</si>
  <si>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</si>
  <si>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</si>
  <si>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</si>
  <si>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</si>
  <si>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</si>
  <si>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Total 07</t>
  </si>
  <si>
    <t>Total 08</t>
  </si>
  <si>
    <t>Total 09</t>
  </si>
  <si>
    <t>Total 10</t>
  </si>
  <si>
    <t>Total 11</t>
  </si>
  <si>
    <t>Total 12</t>
  </si>
  <si>
    <t>Total 13</t>
  </si>
  <si>
    <t>Total 14</t>
  </si>
  <si>
    <t>Total 15</t>
  </si>
  <si>
    <t>Total 16</t>
  </si>
  <si>
    <t>Total 17</t>
  </si>
  <si>
    <t>Total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</si>
</sst>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#,##0.00\ &quot;¢&quot;;[Red]\-#,##0.00\ &quot;¢&quot;"/>
    <numFmt numFmtId="165" formatCode="0.0%"/>
    <numFmt numFmtId="166" formatCode="0.0"/>
    <numFmt numFmtId="167" formatCode="_-* #,##0\ _¢_-;\-* #,##0\ _¢_-;_-* &quot;-&quot;??\ _¢_-;_-@_-"/>
  </numFmts>
  <fonts count="6" x14ac:knownFonts="1">
    <font>
      <sz val="10"/>
      <name val="Arial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37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 indent="1"/>
    </xf>
    <xf numFmtId="37" fontId="2" fillId="0" borderId="9" xfId="1" applyNumberFormat="1" applyFont="1" applyFill="1" applyBorder="1" applyAlignment="1" applyProtection="1">
      <alignment horizontal="right" vertical="center" indent="1"/>
    </xf>
    <xf numFmtId="37" fontId="2" fillId="0" borderId="0" xfId="1" applyNumberFormat="1" applyFont="1" applyFill="1" applyBorder="1" applyAlignment="1" applyProtection="1">
      <alignment horizontal="right" vertical="center" indent="1"/>
    </xf>
    <xf numFmtId="37" fontId="2" fillId="0" borderId="10" xfId="1" applyNumberFormat="1" applyFont="1" applyFill="1" applyBorder="1" applyAlignment="1" applyProtection="1">
      <alignment horizontal="right" vertical="center" indent="1"/>
    </xf>
    <xf numFmtId="37" fontId="2" fillId="0" borderId="11" xfId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7" fontId="2" fillId="0" borderId="9" xfId="0" applyNumberFormat="1" applyFont="1" applyFill="1" applyBorder="1" applyAlignment="1">
      <alignment horizontal="right" vertical="center" indent="1"/>
    </xf>
    <xf numFmtId="37" fontId="2" fillId="0" borderId="0" xfId="0" applyNumberFormat="1" applyFont="1" applyFill="1" applyBorder="1" applyAlignment="1">
      <alignment horizontal="right" vertical="center" indent="1"/>
    </xf>
    <xf numFmtId="37" fontId="2" fillId="0" borderId="10" xfId="0" applyNumberFormat="1" applyFont="1" applyFill="1" applyBorder="1" applyAlignment="1">
      <alignment horizontal="right" vertical="center" indent="1"/>
    </xf>
    <xf numFmtId="164" fontId="4" fillId="0" borderId="12" xfId="0" applyNumberFormat="1" applyFont="1" applyFill="1" applyBorder="1" applyAlignment="1" applyProtection="1">
      <alignment horizontal="center" vertical="center"/>
    </xf>
    <xf numFmtId="37" fontId="4" fillId="0" borderId="13" xfId="1" applyNumberFormat="1" applyFont="1" applyFill="1" applyBorder="1" applyAlignment="1" applyProtection="1">
      <alignment horizontal="right" vertical="center" wrapText="1" indent="1"/>
    </xf>
    <xf numFmtId="37" fontId="4" fillId="0" borderId="12" xfId="1" applyNumberFormat="1" applyFont="1" applyFill="1" applyBorder="1" applyAlignment="1" applyProtection="1">
      <alignment horizontal="right" vertical="center" wrapText="1" indent="1"/>
    </xf>
    <xf numFmtId="37" fontId="4" fillId="0" borderId="14" xfId="1" applyNumberFormat="1" applyFont="1" applyFill="1" applyBorder="1" applyAlignment="1" applyProtection="1">
      <alignment horizontal="right" vertical="center" wrapText="1" indent="1"/>
    </xf>
    <xf numFmtId="37" fontId="4" fillId="0" borderId="15" xfId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Fill="1" applyBorder="1" applyAlignment="1">
      <alignment vertical="center"/>
    </xf>
    <xf numFmtId="165" fontId="4" fillId="0" borderId="13" xfId="2" applyNumberFormat="1" applyFont="1" applyFill="1" applyBorder="1" applyAlignment="1" applyProtection="1">
      <alignment horizontal="center" vertical="center" wrapText="1"/>
    </xf>
    <xf numFmtId="165" fontId="4" fillId="0" borderId="12" xfId="2" applyNumberFormat="1" applyFont="1" applyFill="1" applyBorder="1" applyAlignment="1" applyProtection="1">
      <alignment horizontal="center" vertical="center" wrapText="1"/>
    </xf>
    <xf numFmtId="165" fontId="4" fillId="0" borderId="14" xfId="2" applyNumberFormat="1" applyFont="1" applyFill="1" applyBorder="1" applyAlignment="1" applyProtection="1">
      <alignment horizontal="center" vertical="center" wrapText="1"/>
    </xf>
    <xf numFmtId="165" fontId="4" fillId="0" borderId="15" xfId="2" applyNumberFormat="1" applyFont="1" applyFill="1" applyBorder="1" applyAlignment="1" applyProtection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165" fontId="4" fillId="0" borderId="16" xfId="2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</xdr:col>
      <xdr:colOff>19050</xdr:colOff>
      <xdr:row>3</xdr:row>
      <xdr:rowOff>495300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42ED906-ED59-4EC6-9D0C-10EEEA8E9906}"/>
            </a:ext>
          </a:extLst>
        </xdr:cNvPr>
        <xdr:cNvSpPr>
          <a:spLocks noChangeShapeType="1"/>
        </xdr:cNvSpPr>
      </xdr:nvSpPr>
      <xdr:spPr bwMode="auto">
        <a:xfrm>
          <a:off x="0" y="523875"/>
          <a:ext cx="4076700" cy="847725"/>
        </a:xfrm>
        <a:prstGeom prst="line">
          <a:avLst/>
        </a:prstGeom>
        <a:noFill/>
        <a:ln w="6350">
          <a:solidFill>
            <a:srgbClr val="333333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umarios/Sumarios%20Ley%20de%20Presupuesto%20Aprobada%202025/01%20Gobierno%20Centr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Acceso"/>
      <sheetName val="Base-Económica"/>
      <sheetName val="Base-Rubros-Unidades"/>
      <sheetName val="Base-Rangos Salarial"/>
      <sheetName val="Base-Plazas-Actividad"/>
      <sheetName val="Sumario 1 y 2"/>
      <sheetName val="Sumario 3"/>
      <sheetName val="Sumario 4"/>
      <sheetName val="Sumario 5"/>
      <sheetName val="Sumario 6"/>
      <sheetName val="Sumario 7"/>
      <sheetName val="Sumario 8"/>
      <sheetName val="Sumario 9"/>
      <sheetName val="Sumario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5B8E-1B89-4E71-A543-AFFA884843C4}">
  <sheetPr>
    <tabColor rgb="FFFFC000"/>
  </sheetPr>
  <dimension ref="A1:AM293"/>
  <sheetViews>
    <sheetView showGridLines="0" showZeros="0" tabSelected="1" topLeftCell="A3" zoomScaleNormal="100" workbookViewId="0">
      <pane xSplit="1" ySplit="2" topLeftCell="B14" activePane="bottomRight" state="frozen"/>
      <selection activeCell="D120" sqref="D120"/>
      <selection pane="topRight" activeCell="D120" sqref="D120"/>
      <selection pane="bottomLeft" activeCell="D120" sqref="D120"/>
      <selection pane="bottomRight" activeCell="B30" sqref="B30"/>
    </sheetView>
  </sheetViews>
  <sheetFormatPr baseColWidth="10" defaultRowHeight="12.75" x14ac:dyDescent="0.2"/>
  <cols>
    <col min="1" max="1" width="60.85546875" style="2" customWidth="1"/>
    <col min="2" max="2" width="18.42578125" style="2" customWidth="1"/>
    <col min="3" max="3" width="18.140625" style="2" customWidth="1"/>
    <col min="4" max="4" width="16.5703125" style="2" customWidth="1"/>
    <col min="5" max="5" width="17" style="2" customWidth="1"/>
    <col min="6" max="6" width="16.7109375" style="2" customWidth="1"/>
    <col min="7" max="8" width="16.140625" style="2" customWidth="1"/>
    <col min="9" max="9" width="14.42578125" style="2" customWidth="1"/>
    <col min="10" max="10" width="21.85546875" style="2" customWidth="1"/>
    <col min="11" max="17" width="18.28515625" style="2" customWidth="1"/>
    <col min="18" max="18" width="19.7109375" style="2" customWidth="1"/>
    <col min="19" max="16384" width="11.42578125" style="2"/>
  </cols>
  <sheetData>
    <row r="1" spans="1:9" ht="21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ht="18" customHeight="1" thickBot="1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9" ht="35.1" customHeight="1" thickTop="1" x14ac:dyDescent="0.2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</row>
    <row r="4" spans="1:9" ht="35.1" customHeight="1" x14ac:dyDescent="0.2">
      <c r="A4" s="9" t="s">
        <v>10</v>
      </c>
      <c r="B4" s="10"/>
      <c r="C4" s="11"/>
      <c r="D4" s="11"/>
      <c r="E4" s="11"/>
      <c r="F4" s="11"/>
      <c r="G4" s="12"/>
      <c r="H4" s="13"/>
    </row>
    <row r="5" spans="1:9" ht="20.25" customHeight="1" x14ac:dyDescent="0.2">
      <c r="A5" s="14" t="s">
        <v>11</v>
      </c>
      <c r="B5" s="15">
        <v>46996257</v>
      </c>
      <c r="C5" s="16"/>
      <c r="D5" s="16"/>
      <c r="E5" s="16"/>
      <c r="F5" s="16"/>
      <c r="G5" s="17"/>
      <c r="H5" s="18">
        <f t="shared" ref="H5:H31" si="0">SUM(B5:G5)</f>
        <v>46996257</v>
      </c>
      <c r="I5" s="19"/>
    </row>
    <row r="6" spans="1:9" ht="20.25" customHeight="1" x14ac:dyDescent="0.2">
      <c r="A6" s="14" t="s">
        <v>12</v>
      </c>
      <c r="B6" s="15">
        <v>50448939</v>
      </c>
      <c r="C6" s="16"/>
      <c r="D6" s="16"/>
      <c r="E6" s="16"/>
      <c r="F6" s="16"/>
      <c r="G6" s="17"/>
      <c r="H6" s="18">
        <f t="shared" si="0"/>
        <v>50448939</v>
      </c>
      <c r="I6" s="19"/>
    </row>
    <row r="7" spans="1:9" ht="20.25" customHeight="1" x14ac:dyDescent="0.2">
      <c r="A7" s="14" t="s">
        <v>13</v>
      </c>
      <c r="B7" s="15">
        <v>8376435</v>
      </c>
      <c r="C7" s="16"/>
      <c r="D7" s="16"/>
      <c r="E7" s="16"/>
      <c r="F7" s="16"/>
      <c r="G7" s="17"/>
      <c r="H7" s="18">
        <f t="shared" si="0"/>
        <v>8376435</v>
      </c>
      <c r="I7" s="19"/>
    </row>
    <row r="8" spans="1:9" ht="20.25" customHeight="1" x14ac:dyDescent="0.2">
      <c r="A8" s="14" t="s">
        <v>14</v>
      </c>
      <c r="B8" s="15">
        <v>1374855</v>
      </c>
      <c r="C8" s="16"/>
      <c r="D8" s="16"/>
      <c r="E8" s="16"/>
      <c r="F8" s="16"/>
      <c r="G8" s="17"/>
      <c r="H8" s="18">
        <f t="shared" si="0"/>
        <v>1374855</v>
      </c>
      <c r="I8" s="19"/>
    </row>
    <row r="9" spans="1:9" ht="20.25" customHeight="1" x14ac:dyDescent="0.2">
      <c r="A9" s="14" t="s">
        <v>15</v>
      </c>
      <c r="B9" s="15">
        <v>103546275</v>
      </c>
      <c r="C9" s="16"/>
      <c r="D9" s="16">
        <v>36121593</v>
      </c>
      <c r="E9" s="16"/>
      <c r="F9" s="16"/>
      <c r="G9" s="17"/>
      <c r="H9" s="18">
        <f t="shared" si="0"/>
        <v>139667868</v>
      </c>
      <c r="I9" s="19"/>
    </row>
    <row r="10" spans="1:9" ht="20.25" customHeight="1" x14ac:dyDescent="0.2">
      <c r="A10" s="14" t="s">
        <v>16</v>
      </c>
      <c r="B10" s="15">
        <v>2399358</v>
      </c>
      <c r="C10" s="16"/>
      <c r="D10" s="16"/>
      <c r="E10" s="16"/>
      <c r="F10" s="16"/>
      <c r="G10" s="17"/>
      <c r="H10" s="18">
        <f t="shared" ref="H10" si="1">SUM(B10:G10)</f>
        <v>2399358</v>
      </c>
      <c r="I10" s="19"/>
    </row>
    <row r="11" spans="1:9" ht="20.25" customHeight="1" x14ac:dyDescent="0.2">
      <c r="A11" s="14" t="s">
        <v>17</v>
      </c>
      <c r="B11" s="15">
        <v>1899377</v>
      </c>
      <c r="C11" s="16"/>
      <c r="D11" s="16"/>
      <c r="E11" s="16"/>
      <c r="F11" s="16"/>
      <c r="G11" s="17"/>
      <c r="H11" s="18">
        <f t="shared" si="0"/>
        <v>1899377</v>
      </c>
      <c r="I11" s="19"/>
    </row>
    <row r="12" spans="1:9" ht="20.25" customHeight="1" x14ac:dyDescent="0.2">
      <c r="A12" s="14" t="s">
        <v>18</v>
      </c>
      <c r="B12" s="15">
        <v>92034738</v>
      </c>
      <c r="C12" s="16"/>
      <c r="D12" s="16"/>
      <c r="E12" s="16">
        <v>1376130</v>
      </c>
      <c r="F12" s="16"/>
      <c r="G12" s="17"/>
      <c r="H12" s="18">
        <f t="shared" si="0"/>
        <v>93410868</v>
      </c>
      <c r="I12" s="19"/>
    </row>
    <row r="13" spans="1:9" ht="20.25" customHeight="1" x14ac:dyDescent="0.2">
      <c r="A13" s="14" t="s">
        <v>19</v>
      </c>
      <c r="B13" s="20">
        <v>45492968</v>
      </c>
      <c r="C13" s="21"/>
      <c r="D13" s="21">
        <v>0</v>
      </c>
      <c r="E13" s="21"/>
      <c r="F13" s="21"/>
      <c r="G13" s="22"/>
      <c r="H13" s="18">
        <f t="shared" si="0"/>
        <v>45492968</v>
      </c>
      <c r="I13" s="19"/>
    </row>
    <row r="14" spans="1:9" ht="20.25" customHeight="1" x14ac:dyDescent="0.2">
      <c r="A14" s="14" t="s">
        <v>20</v>
      </c>
      <c r="B14" s="15">
        <v>314363162</v>
      </c>
      <c r="C14" s="16"/>
      <c r="D14" s="16"/>
      <c r="E14" s="16"/>
      <c r="F14" s="16"/>
      <c r="G14" s="17"/>
      <c r="H14" s="18">
        <f t="shared" si="0"/>
        <v>314363162</v>
      </c>
      <c r="I14" s="19"/>
    </row>
    <row r="15" spans="1:9" ht="20.25" customHeight="1" x14ac:dyDescent="0.2">
      <c r="A15" s="14" t="s">
        <v>21</v>
      </c>
      <c r="B15" s="15"/>
      <c r="C15" s="16">
        <v>6005213</v>
      </c>
      <c r="D15" s="16"/>
      <c r="E15" s="16"/>
      <c r="F15" s="16"/>
      <c r="G15" s="17"/>
      <c r="H15" s="18">
        <f t="shared" si="0"/>
        <v>6005213</v>
      </c>
      <c r="I15" s="19"/>
    </row>
    <row r="16" spans="1:9" ht="20.25" customHeight="1" x14ac:dyDescent="0.2">
      <c r="A16" s="14" t="s">
        <v>22</v>
      </c>
      <c r="B16" s="15"/>
      <c r="C16" s="16">
        <v>492325380</v>
      </c>
      <c r="D16" s="16"/>
      <c r="E16" s="16"/>
      <c r="F16" s="16"/>
      <c r="G16" s="17"/>
      <c r="H16" s="18">
        <f t="shared" si="0"/>
        <v>492325380</v>
      </c>
      <c r="I16" s="19"/>
    </row>
    <row r="17" spans="1:9" ht="20.25" customHeight="1" x14ac:dyDescent="0.2">
      <c r="A17" s="14" t="s">
        <v>23</v>
      </c>
      <c r="B17" s="15"/>
      <c r="C17" s="16">
        <v>88568541</v>
      </c>
      <c r="D17" s="16"/>
      <c r="E17" s="16"/>
      <c r="F17" s="16"/>
      <c r="G17" s="17"/>
      <c r="H17" s="18">
        <f t="shared" si="0"/>
        <v>88568541</v>
      </c>
      <c r="I17" s="19"/>
    </row>
    <row r="18" spans="1:9" ht="20.25" customHeight="1" x14ac:dyDescent="0.2">
      <c r="A18" s="14" t="s">
        <v>24</v>
      </c>
      <c r="B18" s="15"/>
      <c r="C18" s="16">
        <v>34411037</v>
      </c>
      <c r="D18" s="16"/>
      <c r="E18" s="16"/>
      <c r="F18" s="16"/>
      <c r="G18" s="17"/>
      <c r="H18" s="18">
        <f t="shared" si="0"/>
        <v>34411037</v>
      </c>
      <c r="I18" s="19"/>
    </row>
    <row r="19" spans="1:9" ht="20.25" customHeight="1" x14ac:dyDescent="0.2">
      <c r="A19" s="14" t="s">
        <v>25</v>
      </c>
      <c r="B19" s="15"/>
      <c r="C19" s="16">
        <v>10765707</v>
      </c>
      <c r="D19" s="16"/>
      <c r="E19" s="16"/>
      <c r="F19" s="16"/>
      <c r="G19" s="17"/>
      <c r="H19" s="18">
        <f t="shared" si="0"/>
        <v>10765707</v>
      </c>
      <c r="I19" s="19"/>
    </row>
    <row r="20" spans="1:9" ht="20.25" customHeight="1" x14ac:dyDescent="0.2">
      <c r="A20" s="14" t="s">
        <v>26</v>
      </c>
      <c r="B20" s="15"/>
      <c r="C20" s="16">
        <v>283677604</v>
      </c>
      <c r="D20" s="16"/>
      <c r="E20" s="16"/>
      <c r="F20" s="16"/>
      <c r="G20" s="17"/>
      <c r="H20" s="18">
        <f>SUM(B20:G20)</f>
        <v>283677604</v>
      </c>
      <c r="I20" s="19"/>
    </row>
    <row r="21" spans="1:9" ht="20.25" customHeight="1" x14ac:dyDescent="0.2">
      <c r="A21" s="14" t="s">
        <v>27</v>
      </c>
      <c r="B21" s="15"/>
      <c r="C21" s="16">
        <v>589033103</v>
      </c>
      <c r="D21" s="16"/>
      <c r="E21" s="16"/>
      <c r="F21" s="16"/>
      <c r="G21" s="17"/>
      <c r="H21" s="18">
        <f t="shared" si="0"/>
        <v>589033103</v>
      </c>
      <c r="I21" s="19"/>
    </row>
    <row r="22" spans="1:9" ht="20.25" customHeight="1" x14ac:dyDescent="0.2">
      <c r="A22" s="14" t="s">
        <v>28</v>
      </c>
      <c r="B22" s="15"/>
      <c r="C22" s="16"/>
      <c r="D22" s="16">
        <v>1540451454</v>
      </c>
      <c r="E22" s="16"/>
      <c r="F22" s="16"/>
      <c r="G22" s="17"/>
      <c r="H22" s="18">
        <f t="shared" si="0"/>
        <v>1540451454</v>
      </c>
      <c r="I22" s="19"/>
    </row>
    <row r="23" spans="1:9" ht="20.25" customHeight="1" x14ac:dyDescent="0.2">
      <c r="A23" s="14" t="s">
        <v>29</v>
      </c>
      <c r="B23" s="15"/>
      <c r="C23" s="16"/>
      <c r="D23" s="16">
        <v>1117611911</v>
      </c>
      <c r="E23" s="16"/>
      <c r="F23" s="16"/>
      <c r="G23" s="17"/>
      <c r="H23" s="18">
        <f t="shared" si="0"/>
        <v>1117611911</v>
      </c>
      <c r="I23" s="19"/>
    </row>
    <row r="24" spans="1:9" ht="20.25" customHeight="1" x14ac:dyDescent="0.2">
      <c r="A24" s="14" t="s">
        <v>30</v>
      </c>
      <c r="B24" s="15"/>
      <c r="C24" s="16"/>
      <c r="D24" s="16">
        <v>14913784</v>
      </c>
      <c r="E24" s="16"/>
      <c r="F24" s="16"/>
      <c r="G24" s="17"/>
      <c r="H24" s="18">
        <f t="shared" si="0"/>
        <v>14913784</v>
      </c>
      <c r="I24" s="19"/>
    </row>
    <row r="25" spans="1:9" ht="20.25" customHeight="1" x14ac:dyDescent="0.2">
      <c r="A25" s="14" t="s">
        <v>31</v>
      </c>
      <c r="B25" s="15"/>
      <c r="C25" s="16"/>
      <c r="D25" s="21">
        <v>27699131</v>
      </c>
      <c r="E25" s="16"/>
      <c r="F25" s="16"/>
      <c r="G25" s="17"/>
      <c r="H25" s="18">
        <f t="shared" ref="H25:H27" si="2">SUM(B25:G25)</f>
        <v>27699131</v>
      </c>
      <c r="I25" s="19"/>
    </row>
    <row r="26" spans="1:9" ht="20.25" customHeight="1" x14ac:dyDescent="0.2">
      <c r="A26" s="14" t="s">
        <v>32</v>
      </c>
      <c r="B26" s="15"/>
      <c r="C26" s="16"/>
      <c r="D26" s="21">
        <v>11214177</v>
      </c>
      <c r="E26" s="16"/>
      <c r="F26" s="16"/>
      <c r="G26" s="17"/>
      <c r="H26" s="18">
        <f t="shared" si="2"/>
        <v>11214177</v>
      </c>
      <c r="I26" s="19"/>
    </row>
    <row r="27" spans="1:9" ht="20.25" customHeight="1" x14ac:dyDescent="0.2">
      <c r="A27" s="14" t="s">
        <v>33</v>
      </c>
      <c r="B27" s="15"/>
      <c r="C27" s="16"/>
      <c r="D27" s="21">
        <v>37334019</v>
      </c>
      <c r="E27" s="16"/>
      <c r="F27" s="16"/>
      <c r="G27" s="17"/>
      <c r="H27" s="18">
        <f t="shared" si="2"/>
        <v>37334019</v>
      </c>
      <c r="I27" s="19"/>
    </row>
    <row r="28" spans="1:9" ht="20.25" customHeight="1" x14ac:dyDescent="0.2">
      <c r="A28" s="14" t="s">
        <v>34</v>
      </c>
      <c r="B28" s="15"/>
      <c r="C28" s="16"/>
      <c r="D28" s="21"/>
      <c r="E28" s="16">
        <v>75210044</v>
      </c>
      <c r="F28" s="16"/>
      <c r="G28" s="17"/>
      <c r="H28" s="18">
        <f t="shared" si="0"/>
        <v>75210044</v>
      </c>
      <c r="I28" s="19"/>
    </row>
    <row r="29" spans="1:9" ht="20.25" customHeight="1" x14ac:dyDescent="0.2">
      <c r="A29" s="14" t="s">
        <v>35</v>
      </c>
      <c r="B29" s="15"/>
      <c r="C29" s="16"/>
      <c r="D29" s="16"/>
      <c r="E29" s="16">
        <v>92142842</v>
      </c>
      <c r="F29" s="16"/>
      <c r="G29" s="17"/>
      <c r="H29" s="18">
        <f t="shared" si="0"/>
        <v>92142842</v>
      </c>
      <c r="I29" s="19"/>
    </row>
    <row r="30" spans="1:9" ht="20.25" customHeight="1" x14ac:dyDescent="0.2">
      <c r="A30" s="14" t="s">
        <v>36</v>
      </c>
      <c r="B30" s="15"/>
      <c r="C30" s="16"/>
      <c r="D30" s="16"/>
      <c r="E30" s="16">
        <v>569788362</v>
      </c>
      <c r="F30" s="16"/>
      <c r="G30" s="17"/>
      <c r="H30" s="18">
        <f t="shared" si="0"/>
        <v>569788362</v>
      </c>
      <c r="I30" s="19"/>
    </row>
    <row r="31" spans="1:9" ht="20.25" customHeight="1" x14ac:dyDescent="0.2">
      <c r="A31" s="14" t="s">
        <v>37</v>
      </c>
      <c r="B31" s="15"/>
      <c r="C31" s="16"/>
      <c r="D31" s="16"/>
      <c r="E31" s="16">
        <v>15992564</v>
      </c>
      <c r="F31" s="16"/>
      <c r="G31" s="17"/>
      <c r="H31" s="18">
        <f t="shared" si="0"/>
        <v>15992564</v>
      </c>
      <c r="I31" s="19"/>
    </row>
    <row r="32" spans="1:9" ht="20.25" customHeight="1" x14ac:dyDescent="0.2">
      <c r="A32" s="14" t="s">
        <v>38</v>
      </c>
      <c r="B32" s="15"/>
      <c r="C32" s="16"/>
      <c r="D32" s="16"/>
      <c r="E32" s="16">
        <v>27679832</v>
      </c>
      <c r="F32" s="16"/>
      <c r="G32" s="17"/>
      <c r="H32" s="18">
        <f>SUM(E32)</f>
        <v>27679832</v>
      </c>
      <c r="I32" s="19"/>
    </row>
    <row r="33" spans="1:10" ht="20.25" customHeight="1" x14ac:dyDescent="0.2">
      <c r="A33" s="14" t="s">
        <v>39</v>
      </c>
      <c r="B33" s="15"/>
      <c r="C33" s="16"/>
      <c r="D33" s="16"/>
      <c r="E33" s="16"/>
      <c r="F33" s="16">
        <v>2784669922</v>
      </c>
      <c r="G33" s="17"/>
      <c r="H33" s="18">
        <f>SUM(B33:G33)</f>
        <v>2784669922</v>
      </c>
      <c r="I33" s="19"/>
    </row>
    <row r="34" spans="1:10" ht="20.25" customHeight="1" x14ac:dyDescent="0.2">
      <c r="A34" s="14" t="s">
        <v>40</v>
      </c>
      <c r="B34" s="15"/>
      <c r="C34" s="16"/>
      <c r="D34" s="16"/>
      <c r="E34" s="16"/>
      <c r="F34" s="16"/>
      <c r="G34" s="17">
        <v>112733259</v>
      </c>
      <c r="H34" s="18">
        <f>SUM(B34:G34)</f>
        <v>112733259</v>
      </c>
      <c r="I34" s="19"/>
    </row>
    <row r="35" spans="1:10" ht="20.25" customHeight="1" x14ac:dyDescent="0.2">
      <c r="A35" s="14" t="s">
        <v>41</v>
      </c>
      <c r="B35" s="15">
        <v>0</v>
      </c>
      <c r="C35" s="16">
        <v>4000000</v>
      </c>
      <c r="D35" s="16">
        <v>602497398</v>
      </c>
      <c r="E35" s="16">
        <v>189231695</v>
      </c>
      <c r="F35" s="16"/>
      <c r="G35" s="17"/>
      <c r="H35" s="18">
        <f>SUM(B35:G35)</f>
        <v>795729093</v>
      </c>
      <c r="I35" s="19"/>
    </row>
    <row r="36" spans="1:10" ht="20.25" customHeight="1" thickBot="1" x14ac:dyDescent="0.25">
      <c r="A36" s="14" t="s">
        <v>42</v>
      </c>
      <c r="B36" s="15"/>
      <c r="C36" s="16"/>
      <c r="D36" s="16">
        <v>61820028</v>
      </c>
      <c r="E36" s="16">
        <v>168790048</v>
      </c>
      <c r="F36" s="16"/>
      <c r="G36" s="17"/>
      <c r="H36" s="18">
        <f>SUM(B36:G36)</f>
        <v>230610076</v>
      </c>
      <c r="I36" s="19"/>
    </row>
    <row r="37" spans="1:10" ht="20.25" customHeight="1" thickTop="1" thickBot="1" x14ac:dyDescent="0.25">
      <c r="A37" s="23" t="s">
        <v>9</v>
      </c>
      <c r="B37" s="24">
        <f t="shared" ref="B37:G37" si="3">SUM(B5:B36)</f>
        <v>666932364</v>
      </c>
      <c r="C37" s="25">
        <f t="shared" si="3"/>
        <v>1508786585</v>
      </c>
      <c r="D37" s="25">
        <f>SUM(D5:D36)</f>
        <v>3449663495</v>
      </c>
      <c r="E37" s="25">
        <f t="shared" si="3"/>
        <v>1140211517</v>
      </c>
      <c r="F37" s="25">
        <f t="shared" si="3"/>
        <v>2784669922</v>
      </c>
      <c r="G37" s="26">
        <f t="shared" si="3"/>
        <v>112733259</v>
      </c>
      <c r="H37" s="27">
        <f>SUM(H5:H36)</f>
        <v>9662997142</v>
      </c>
      <c r="I37" s="19"/>
      <c r="J37" s="28"/>
    </row>
    <row r="38" spans="1:10" ht="20.25" customHeight="1" thickTop="1" thickBot="1" x14ac:dyDescent="0.25">
      <c r="A38" s="23" t="s">
        <v>43</v>
      </c>
      <c r="B38" s="29">
        <f>(B37/$H$37)</f>
        <v>6.9019203276092622E-2</v>
      </c>
      <c r="C38" s="30">
        <f t="shared" ref="C38:H38" si="4">(C37/$H$37)</f>
        <v>0.15614064278691472</v>
      </c>
      <c r="D38" s="30">
        <f t="shared" si="4"/>
        <v>0.35699725916363101</v>
      </c>
      <c r="E38" s="30">
        <f t="shared" si="4"/>
        <v>0.11799770818973922</v>
      </c>
      <c r="F38" s="30">
        <f t="shared" si="4"/>
        <v>0.28817869663817808</v>
      </c>
      <c r="G38" s="31">
        <f t="shared" si="4"/>
        <v>1.16664899454443E-2</v>
      </c>
      <c r="H38" s="32">
        <f t="shared" si="4"/>
        <v>1</v>
      </c>
      <c r="I38" s="19"/>
      <c r="J38" s="33"/>
    </row>
    <row r="39" spans="1:10" ht="20.25" customHeight="1" thickTop="1" thickBot="1" x14ac:dyDescent="0.25">
      <c r="A39" s="23" t="s">
        <v>44</v>
      </c>
      <c r="B39" s="29">
        <f>B37/$A$43</f>
        <v>1.7782397214252958E-2</v>
      </c>
      <c r="C39" s="30">
        <f>C37/$A$43</f>
        <v>4.0228730549363823E-2</v>
      </c>
      <c r="D39" s="30">
        <f>D37/$A$43</f>
        <v>9.1978272212919807E-2</v>
      </c>
      <c r="E39" s="30">
        <f>E37/$A$43</f>
        <v>3.0401424789095913E-2</v>
      </c>
      <c r="F39" s="30">
        <f>F37/$A$43</f>
        <v>7.4247568923775903E-2</v>
      </c>
      <c r="G39" s="31">
        <f>G37/$A$43</f>
        <v>3.0058034352569776E-3</v>
      </c>
      <c r="H39" s="34">
        <f>H37/$A$43</f>
        <v>0.25764419712466535</v>
      </c>
      <c r="I39" s="19"/>
    </row>
    <row r="40" spans="1:10" ht="13.5" thickTop="1" x14ac:dyDescent="0.2">
      <c r="A40" s="35"/>
    </row>
    <row r="41" spans="1:10" x14ac:dyDescent="0.2">
      <c r="H41" s="39"/>
    </row>
    <row r="42" spans="1:10" x14ac:dyDescent="0.2">
      <c r="H42" s="36"/>
    </row>
    <row r="43" spans="1:10" hidden="1" x14ac:dyDescent="0.2">
      <c r="A43" s="19">
        <v>37505200000</v>
      </c>
      <c r="D43" s="33"/>
      <c r="H43" s="36"/>
    </row>
    <row r="44" spans="1:10" x14ac:dyDescent="0.2">
      <c r="A44" s="19"/>
      <c r="D44" s="33"/>
      <c r="H44" s="37"/>
    </row>
    <row r="67" spans="39:39" x14ac:dyDescent="0.2">
      <c r="AM67" s="2">
        <v>124690</v>
      </c>
    </row>
    <row r="117" spans="4:14" x14ac:dyDescent="0.2">
      <c r="D117" s="2">
        <v>-122200000</v>
      </c>
    </row>
    <row r="128" spans="4:14" x14ac:dyDescent="0.2">
      <c r="M128" s="2" t="s">
        <v>45</v>
      </c>
      <c r="N128" s="2" t="s">
        <v>46</v>
      </c>
    </row>
    <row r="130" spans="13:17" x14ac:dyDescent="0.2">
      <c r="M130" s="2" t="s">
        <v>47</v>
      </c>
      <c r="O130" s="2" t="s">
        <v>48</v>
      </c>
    </row>
    <row r="131" spans="13:17" x14ac:dyDescent="0.2">
      <c r="M131" s="2" t="s">
        <v>49</v>
      </c>
      <c r="N131" s="2" t="s">
        <v>50</v>
      </c>
      <c r="O131" s="2" t="s">
        <v>51</v>
      </c>
      <c r="P131" s="2" t="s">
        <v>52</v>
      </c>
      <c r="Q131" s="2" t="s">
        <v>53</v>
      </c>
    </row>
    <row r="132" spans="13:17" x14ac:dyDescent="0.2">
      <c r="M132" s="2" t="s">
        <v>54</v>
      </c>
      <c r="N132" s="2" t="s">
        <v>54</v>
      </c>
      <c r="O132" s="19">
        <v>17377735</v>
      </c>
      <c r="P132" s="19"/>
      <c r="Q132" s="19">
        <v>17377735</v>
      </c>
    </row>
    <row r="133" spans="13:17" x14ac:dyDescent="0.2">
      <c r="N133" s="2" t="s">
        <v>55</v>
      </c>
      <c r="O133" s="19">
        <v>22203175</v>
      </c>
      <c r="P133" s="19"/>
      <c r="Q133" s="19">
        <v>22203175</v>
      </c>
    </row>
    <row r="134" spans="13:17" x14ac:dyDescent="0.2">
      <c r="N134" s="2" t="s">
        <v>56</v>
      </c>
      <c r="O134" s="19">
        <v>3567665</v>
      </c>
      <c r="P134" s="19"/>
      <c r="Q134" s="19">
        <v>3567665</v>
      </c>
    </row>
    <row r="135" spans="13:17" x14ac:dyDescent="0.2">
      <c r="M135" s="2" t="s">
        <v>57</v>
      </c>
      <c r="O135" s="19">
        <v>43148575</v>
      </c>
      <c r="P135" s="19"/>
      <c r="Q135" s="19">
        <v>43148575</v>
      </c>
    </row>
    <row r="136" spans="13:17" x14ac:dyDescent="0.2">
      <c r="M136" s="2" t="s">
        <v>55</v>
      </c>
      <c r="N136" s="2" t="s">
        <v>54</v>
      </c>
      <c r="O136" s="19">
        <v>133572010</v>
      </c>
      <c r="P136" s="19"/>
      <c r="Q136" s="19">
        <v>133572010</v>
      </c>
    </row>
    <row r="137" spans="13:17" x14ac:dyDescent="0.2">
      <c r="N137" s="2" t="s">
        <v>55</v>
      </c>
      <c r="O137" s="19">
        <v>3600565</v>
      </c>
      <c r="P137" s="19"/>
      <c r="Q137" s="19">
        <v>3600565</v>
      </c>
    </row>
    <row r="138" spans="13:17" x14ac:dyDescent="0.2">
      <c r="M138" s="2" t="s">
        <v>58</v>
      </c>
      <c r="O138" s="19">
        <v>137172575</v>
      </c>
      <c r="P138" s="19"/>
      <c r="Q138" s="19">
        <v>137172575</v>
      </c>
    </row>
    <row r="139" spans="13:17" x14ac:dyDescent="0.2">
      <c r="M139" s="2" t="s">
        <v>56</v>
      </c>
      <c r="N139" s="2" t="s">
        <v>54</v>
      </c>
      <c r="O139" s="19">
        <v>2550065</v>
      </c>
      <c r="P139" s="19"/>
      <c r="Q139" s="19">
        <v>2550065</v>
      </c>
    </row>
    <row r="140" spans="13:17" x14ac:dyDescent="0.2">
      <c r="N140" s="2" t="s">
        <v>55</v>
      </c>
      <c r="O140" s="19">
        <v>3066820</v>
      </c>
      <c r="P140" s="19"/>
      <c r="Q140" s="19">
        <v>3066820</v>
      </c>
    </row>
    <row r="141" spans="13:17" x14ac:dyDescent="0.2">
      <c r="N141" s="2" t="s">
        <v>56</v>
      </c>
      <c r="O141" s="19">
        <v>3593390</v>
      </c>
      <c r="P141" s="19"/>
      <c r="Q141" s="19">
        <v>3593390</v>
      </c>
    </row>
    <row r="142" spans="13:17" x14ac:dyDescent="0.2">
      <c r="M142" s="2" t="s">
        <v>59</v>
      </c>
      <c r="O142" s="19">
        <v>9210275</v>
      </c>
      <c r="P142" s="19"/>
      <c r="Q142" s="19">
        <v>9210275</v>
      </c>
    </row>
    <row r="143" spans="13:17" x14ac:dyDescent="0.2">
      <c r="M143" s="2" t="s">
        <v>60</v>
      </c>
      <c r="N143" s="2" t="s">
        <v>54</v>
      </c>
      <c r="O143" s="19">
        <v>706280</v>
      </c>
      <c r="P143" s="19"/>
      <c r="Q143" s="19">
        <v>706280</v>
      </c>
    </row>
    <row r="144" spans="13:17" x14ac:dyDescent="0.2">
      <c r="N144" s="2" t="s">
        <v>55</v>
      </c>
      <c r="O144" s="19">
        <v>2089560</v>
      </c>
      <c r="P144" s="19"/>
      <c r="Q144" s="19">
        <v>2089560</v>
      </c>
    </row>
    <row r="145" spans="8:18" x14ac:dyDescent="0.2">
      <c r="M145" s="2" t="s">
        <v>61</v>
      </c>
      <c r="O145" s="19">
        <v>2795840</v>
      </c>
      <c r="P145" s="19"/>
      <c r="Q145" s="19">
        <v>2795840</v>
      </c>
    </row>
    <row r="146" spans="8:18" x14ac:dyDescent="0.2">
      <c r="M146" s="2" t="s">
        <v>62</v>
      </c>
      <c r="N146" s="2" t="s">
        <v>54</v>
      </c>
      <c r="O146" s="19"/>
      <c r="P146" s="19">
        <v>6675620</v>
      </c>
      <c r="Q146" s="19">
        <v>6675620</v>
      </c>
      <c r="R146" s="19">
        <f>Q146-Q152</f>
        <v>-59150200</v>
      </c>
    </row>
    <row r="147" spans="8:18" x14ac:dyDescent="0.2">
      <c r="N147" s="2" t="s">
        <v>55</v>
      </c>
      <c r="O147" s="19"/>
      <c r="P147" s="19">
        <v>17110000</v>
      </c>
      <c r="Q147" s="19">
        <v>17110000</v>
      </c>
    </row>
    <row r="148" spans="8:18" x14ac:dyDescent="0.2">
      <c r="N148" s="2" t="s">
        <v>56</v>
      </c>
      <c r="O148" s="19"/>
      <c r="P148" s="19">
        <v>4000200</v>
      </c>
      <c r="Q148" s="19">
        <v>4000200</v>
      </c>
    </row>
    <row r="149" spans="8:18" x14ac:dyDescent="0.2">
      <c r="N149" s="2" t="s">
        <v>60</v>
      </c>
      <c r="O149" s="19"/>
      <c r="P149" s="19">
        <v>32040000</v>
      </c>
      <c r="Q149" s="19">
        <v>32040000</v>
      </c>
    </row>
    <row r="150" spans="8:18" x14ac:dyDescent="0.2">
      <c r="N150" s="2" t="s">
        <v>62</v>
      </c>
      <c r="O150" s="19"/>
      <c r="P150" s="19">
        <v>2000000</v>
      </c>
      <c r="Q150" s="19">
        <v>2000000</v>
      </c>
    </row>
    <row r="151" spans="8:18" x14ac:dyDescent="0.2">
      <c r="N151" s="2" t="s">
        <v>63</v>
      </c>
      <c r="O151" s="19"/>
      <c r="P151" s="19">
        <v>4000000</v>
      </c>
      <c r="Q151" s="19">
        <v>4000000</v>
      </c>
    </row>
    <row r="152" spans="8:18" x14ac:dyDescent="0.2">
      <c r="M152" s="2" t="s">
        <v>64</v>
      </c>
      <c r="O152" s="19"/>
      <c r="P152" s="19">
        <v>65825820</v>
      </c>
      <c r="Q152" s="19">
        <v>65825820</v>
      </c>
    </row>
    <row r="153" spans="8:18" x14ac:dyDescent="0.2">
      <c r="M153" s="2" t="s">
        <v>63</v>
      </c>
      <c r="N153" s="2" t="s">
        <v>54</v>
      </c>
      <c r="O153" s="19">
        <v>100000</v>
      </c>
      <c r="P153" s="19"/>
      <c r="Q153" s="19">
        <v>100000</v>
      </c>
    </row>
    <row r="154" spans="8:18" x14ac:dyDescent="0.2">
      <c r="M154" s="2" t="s">
        <v>65</v>
      </c>
      <c r="O154" s="19">
        <v>100000</v>
      </c>
      <c r="P154" s="19"/>
      <c r="Q154" s="19">
        <v>100000</v>
      </c>
    </row>
    <row r="155" spans="8:18" x14ac:dyDescent="0.2">
      <c r="M155" s="2" t="s">
        <v>53</v>
      </c>
      <c r="O155" s="19">
        <v>192427265</v>
      </c>
      <c r="P155" s="19">
        <v>65825820</v>
      </c>
      <c r="Q155" s="19">
        <v>258253085</v>
      </c>
    </row>
    <row r="158" spans="8:18" x14ac:dyDescent="0.2">
      <c r="H158" s="2" t="s">
        <v>45</v>
      </c>
      <c r="I158" s="2" t="s">
        <v>66</v>
      </c>
    </row>
    <row r="160" spans="8:18" x14ac:dyDescent="0.2">
      <c r="H160" s="2" t="s">
        <v>67</v>
      </c>
      <c r="J160" s="2" t="s">
        <v>48</v>
      </c>
    </row>
    <row r="161" spans="8:17" x14ac:dyDescent="0.2">
      <c r="H161" s="2" t="s">
        <v>49</v>
      </c>
      <c r="I161" s="2" t="s">
        <v>50</v>
      </c>
      <c r="J161" s="2" t="s">
        <v>51</v>
      </c>
      <c r="K161" s="2" t="s">
        <v>68</v>
      </c>
      <c r="L161" s="2" t="s">
        <v>52</v>
      </c>
      <c r="M161" s="2" t="s">
        <v>69</v>
      </c>
      <c r="N161" s="2" t="s">
        <v>70</v>
      </c>
      <c r="O161" s="2" t="s">
        <v>71</v>
      </c>
      <c r="P161" s="2" t="s">
        <v>72</v>
      </c>
      <c r="Q161" s="2" t="s">
        <v>53</v>
      </c>
    </row>
    <row r="162" spans="8:17" x14ac:dyDescent="0.2">
      <c r="H162" s="2" t="s">
        <v>54</v>
      </c>
      <c r="I162" s="2" t="s">
        <v>54</v>
      </c>
      <c r="J162" s="38">
        <v>165537320</v>
      </c>
      <c r="K162" s="38">
        <v>365538560</v>
      </c>
      <c r="L162" s="38">
        <v>44630095</v>
      </c>
      <c r="M162" s="38">
        <v>49342205</v>
      </c>
      <c r="N162" s="38"/>
      <c r="O162" s="38"/>
      <c r="P162" s="38"/>
      <c r="Q162" s="38">
        <v>625048180</v>
      </c>
    </row>
    <row r="163" spans="8:17" x14ac:dyDescent="0.2">
      <c r="I163" s="2" t="s">
        <v>55</v>
      </c>
      <c r="J163" s="38">
        <v>69995535</v>
      </c>
      <c r="K163" s="38">
        <v>36258845</v>
      </c>
      <c r="L163" s="38">
        <v>120290450</v>
      </c>
      <c r="M163" s="38">
        <v>35832185</v>
      </c>
      <c r="N163" s="38"/>
      <c r="O163" s="38"/>
      <c r="P163" s="38"/>
      <c r="Q163" s="38">
        <v>262377015</v>
      </c>
    </row>
    <row r="164" spans="8:17" x14ac:dyDescent="0.2">
      <c r="I164" s="2" t="s">
        <v>56</v>
      </c>
      <c r="J164" s="38">
        <v>76555175</v>
      </c>
      <c r="K164" s="38">
        <v>9294365</v>
      </c>
      <c r="L164" s="38">
        <v>94071135</v>
      </c>
      <c r="M164" s="38">
        <v>19171140</v>
      </c>
      <c r="N164" s="38"/>
      <c r="O164" s="38"/>
      <c r="P164" s="38"/>
      <c r="Q164" s="38">
        <v>199091815</v>
      </c>
    </row>
    <row r="165" spans="8:17" x14ac:dyDescent="0.2">
      <c r="I165" s="2" t="s">
        <v>60</v>
      </c>
      <c r="J165" s="38">
        <v>9545970</v>
      </c>
      <c r="K165" s="38">
        <v>4978655</v>
      </c>
      <c r="L165" s="38">
        <v>86479685</v>
      </c>
      <c r="M165" s="38">
        <v>2653590</v>
      </c>
      <c r="N165" s="38"/>
      <c r="O165" s="38"/>
      <c r="P165" s="38"/>
      <c r="Q165" s="38">
        <v>103657900</v>
      </c>
    </row>
    <row r="166" spans="8:17" x14ac:dyDescent="0.2">
      <c r="I166" s="2" t="s">
        <v>62</v>
      </c>
      <c r="J166" s="38">
        <v>11442460</v>
      </c>
      <c r="K166" s="38">
        <v>3251285</v>
      </c>
      <c r="L166" s="38">
        <v>4733815</v>
      </c>
      <c r="M166" s="38">
        <v>1506830</v>
      </c>
      <c r="N166" s="38"/>
      <c r="O166" s="38"/>
      <c r="P166" s="38"/>
      <c r="Q166" s="38">
        <v>20934390</v>
      </c>
    </row>
    <row r="167" spans="8:17" x14ac:dyDescent="0.2">
      <c r="I167" s="2" t="s">
        <v>63</v>
      </c>
      <c r="J167" s="38">
        <v>4719120</v>
      </c>
      <c r="K167" s="38">
        <v>2121820</v>
      </c>
      <c r="L167" s="38">
        <v>3736745</v>
      </c>
      <c r="M167" s="38"/>
      <c r="N167" s="38"/>
      <c r="O167" s="38"/>
      <c r="P167" s="38"/>
      <c r="Q167" s="38">
        <v>10577685</v>
      </c>
    </row>
    <row r="168" spans="8:17" x14ac:dyDescent="0.2">
      <c r="I168" s="2" t="s">
        <v>73</v>
      </c>
      <c r="J168" s="38">
        <v>3313610</v>
      </c>
      <c r="K168" s="38">
        <v>8448080</v>
      </c>
      <c r="L168" s="38">
        <v>3777935</v>
      </c>
      <c r="M168" s="38"/>
      <c r="N168" s="38"/>
      <c r="O168" s="38"/>
      <c r="P168" s="38"/>
      <c r="Q168" s="38">
        <v>15539625</v>
      </c>
    </row>
    <row r="169" spans="8:17" x14ac:dyDescent="0.2">
      <c r="I169" s="2" t="s">
        <v>74</v>
      </c>
      <c r="J169" s="38">
        <v>3062545</v>
      </c>
      <c r="K169" s="38"/>
      <c r="L169" s="38"/>
      <c r="M169" s="38"/>
      <c r="N169" s="38"/>
      <c r="O169" s="38"/>
      <c r="P169" s="38"/>
      <c r="Q169" s="38">
        <v>3062545</v>
      </c>
    </row>
    <row r="170" spans="8:17" x14ac:dyDescent="0.2">
      <c r="I170" s="2" t="s">
        <v>75</v>
      </c>
      <c r="J170" s="38">
        <v>23007540</v>
      </c>
      <c r="K170" s="38"/>
      <c r="L170" s="38"/>
      <c r="M170" s="38"/>
      <c r="N170" s="38"/>
      <c r="O170" s="38"/>
      <c r="P170" s="38"/>
      <c r="Q170" s="38">
        <v>23007540</v>
      </c>
    </row>
    <row r="171" spans="8:17" x14ac:dyDescent="0.2">
      <c r="I171" s="2" t="s">
        <v>76</v>
      </c>
      <c r="J171" s="38">
        <v>2182815</v>
      </c>
      <c r="K171" s="38"/>
      <c r="L171" s="38"/>
      <c r="M171" s="38"/>
      <c r="N171" s="38"/>
      <c r="O171" s="38"/>
      <c r="P171" s="38"/>
      <c r="Q171" s="38">
        <v>2182815</v>
      </c>
    </row>
    <row r="172" spans="8:17" x14ac:dyDescent="0.2">
      <c r="H172" s="2" t="s">
        <v>57</v>
      </c>
      <c r="J172" s="38">
        <v>369362090</v>
      </c>
      <c r="K172" s="38">
        <v>429891610</v>
      </c>
      <c r="L172" s="38">
        <v>357719860</v>
      </c>
      <c r="M172" s="38">
        <v>108505950</v>
      </c>
      <c r="N172" s="38"/>
      <c r="O172" s="38"/>
      <c r="P172" s="38"/>
      <c r="Q172" s="38">
        <v>1265479510</v>
      </c>
    </row>
    <row r="173" spans="8:17" x14ac:dyDescent="0.2">
      <c r="H173" s="2" t="s">
        <v>55</v>
      </c>
      <c r="I173" s="2" t="s">
        <v>54</v>
      </c>
      <c r="J173" s="38">
        <v>1174734420</v>
      </c>
      <c r="K173" s="38">
        <v>187581855</v>
      </c>
      <c r="L173" s="38">
        <v>325909300</v>
      </c>
      <c r="M173" s="38">
        <v>80086885</v>
      </c>
      <c r="N173" s="38"/>
      <c r="O173" s="38"/>
      <c r="P173" s="38"/>
      <c r="Q173" s="38">
        <v>1768312460</v>
      </c>
    </row>
    <row r="174" spans="8:17" x14ac:dyDescent="0.2">
      <c r="I174" s="2" t="s">
        <v>55</v>
      </c>
      <c r="J174" s="38">
        <v>99870185</v>
      </c>
      <c r="K174" s="38">
        <v>112609220</v>
      </c>
      <c r="L174" s="38">
        <v>492669485</v>
      </c>
      <c r="M174" s="38">
        <v>16156255</v>
      </c>
      <c r="N174" s="38"/>
      <c r="O174" s="38"/>
      <c r="P174" s="38"/>
      <c r="Q174" s="38">
        <v>721305145</v>
      </c>
    </row>
    <row r="175" spans="8:17" x14ac:dyDescent="0.2">
      <c r="I175" s="2" t="s">
        <v>56</v>
      </c>
      <c r="J175" s="38">
        <v>30385310</v>
      </c>
      <c r="K175" s="38">
        <v>4460630</v>
      </c>
      <c r="L175" s="38">
        <v>13426190</v>
      </c>
      <c r="M175" s="38">
        <v>3990140</v>
      </c>
      <c r="N175" s="38"/>
      <c r="O175" s="38"/>
      <c r="P175" s="38"/>
      <c r="Q175" s="38">
        <v>52262270</v>
      </c>
    </row>
    <row r="176" spans="8:17" x14ac:dyDescent="0.2">
      <c r="I176" s="2" t="s">
        <v>60</v>
      </c>
      <c r="J176" s="38">
        <v>0</v>
      </c>
      <c r="K176" s="38">
        <v>4899020</v>
      </c>
      <c r="L176" s="38">
        <v>5187055</v>
      </c>
      <c r="M176" s="38">
        <v>15889345</v>
      </c>
      <c r="N176" s="38"/>
      <c r="O176" s="38"/>
      <c r="P176" s="38"/>
      <c r="Q176" s="38">
        <v>25975420</v>
      </c>
    </row>
    <row r="177" spans="8:17" x14ac:dyDescent="0.2">
      <c r="I177" s="2" t="s">
        <v>62</v>
      </c>
      <c r="J177" s="38"/>
      <c r="K177" s="38"/>
      <c r="L177" s="38"/>
      <c r="M177" s="38">
        <v>3164935</v>
      </c>
      <c r="N177" s="38"/>
      <c r="O177" s="38"/>
      <c r="P177" s="38"/>
      <c r="Q177" s="38">
        <v>3164935</v>
      </c>
    </row>
    <row r="178" spans="8:17" x14ac:dyDescent="0.2">
      <c r="H178" s="2" t="s">
        <v>58</v>
      </c>
      <c r="J178" s="38">
        <v>1304989915</v>
      </c>
      <c r="K178" s="38">
        <v>309550725</v>
      </c>
      <c r="L178" s="38">
        <v>837192030</v>
      </c>
      <c r="M178" s="38">
        <v>119287560</v>
      </c>
      <c r="N178" s="38"/>
      <c r="O178" s="38"/>
      <c r="P178" s="38"/>
      <c r="Q178" s="38">
        <v>2571020230</v>
      </c>
    </row>
    <row r="179" spans="8:17" x14ac:dyDescent="0.2">
      <c r="H179" s="2" t="s">
        <v>56</v>
      </c>
      <c r="I179" s="2" t="s">
        <v>54</v>
      </c>
      <c r="J179" s="38">
        <v>110714905</v>
      </c>
      <c r="K179" s="38">
        <v>315025160</v>
      </c>
      <c r="L179" s="38">
        <v>1610017910</v>
      </c>
      <c r="M179" s="38">
        <v>205333785</v>
      </c>
      <c r="N179" s="38"/>
      <c r="O179" s="38"/>
      <c r="P179" s="38"/>
      <c r="Q179" s="38">
        <v>2241091760</v>
      </c>
    </row>
    <row r="180" spans="8:17" x14ac:dyDescent="0.2">
      <c r="I180" s="2" t="s">
        <v>55</v>
      </c>
      <c r="J180" s="38">
        <v>126930750</v>
      </c>
      <c r="K180" s="38">
        <v>861640035</v>
      </c>
      <c r="L180" s="38">
        <v>258649280</v>
      </c>
      <c r="M180" s="38">
        <v>117803990</v>
      </c>
      <c r="N180" s="38"/>
      <c r="O180" s="38"/>
      <c r="P180" s="38"/>
      <c r="Q180" s="38">
        <v>1365024055</v>
      </c>
    </row>
    <row r="181" spans="8:17" x14ac:dyDescent="0.2">
      <c r="I181" s="2" t="s">
        <v>56</v>
      </c>
      <c r="J181" s="38">
        <v>33493645</v>
      </c>
      <c r="K181" s="38">
        <v>777210705</v>
      </c>
      <c r="L181" s="38">
        <v>2000000</v>
      </c>
      <c r="M181" s="38">
        <v>12676300</v>
      </c>
      <c r="N181" s="38"/>
      <c r="O181" s="38"/>
      <c r="P181" s="38"/>
      <c r="Q181" s="38">
        <v>825380650</v>
      </c>
    </row>
    <row r="182" spans="8:17" x14ac:dyDescent="0.2">
      <c r="I182" s="2" t="s">
        <v>60</v>
      </c>
      <c r="J182" s="38"/>
      <c r="K182" s="38"/>
      <c r="L182" s="38">
        <v>0</v>
      </c>
      <c r="M182" s="38"/>
      <c r="N182" s="38"/>
      <c r="O182" s="38"/>
      <c r="P182" s="38"/>
      <c r="Q182" s="38">
        <v>0</v>
      </c>
    </row>
    <row r="183" spans="8:17" x14ac:dyDescent="0.2">
      <c r="I183" s="2" t="s">
        <v>62</v>
      </c>
      <c r="J183" s="38"/>
      <c r="K183" s="38"/>
      <c r="L183" s="38">
        <v>0</v>
      </c>
      <c r="M183" s="38"/>
      <c r="N183" s="38"/>
      <c r="O183" s="38"/>
      <c r="P183" s="38"/>
      <c r="Q183" s="38">
        <v>0</v>
      </c>
    </row>
    <row r="184" spans="8:17" x14ac:dyDescent="0.2">
      <c r="H184" s="2" t="s">
        <v>59</v>
      </c>
      <c r="J184" s="38">
        <v>271139300</v>
      </c>
      <c r="K184" s="38">
        <v>1953875900</v>
      </c>
      <c r="L184" s="38">
        <v>1870667190</v>
      </c>
      <c r="M184" s="38">
        <v>335814075</v>
      </c>
      <c r="N184" s="38"/>
      <c r="O184" s="38"/>
      <c r="P184" s="38"/>
      <c r="Q184" s="38">
        <v>4431496465</v>
      </c>
    </row>
    <row r="185" spans="8:17" x14ac:dyDescent="0.2">
      <c r="H185" s="2" t="s">
        <v>60</v>
      </c>
      <c r="I185" s="2" t="s">
        <v>54</v>
      </c>
      <c r="J185" s="38">
        <v>25166195</v>
      </c>
      <c r="K185" s="38">
        <v>24674865</v>
      </c>
      <c r="L185" s="38">
        <v>350303255</v>
      </c>
      <c r="M185" s="38">
        <v>76922580</v>
      </c>
      <c r="N185" s="38"/>
      <c r="O185" s="38"/>
      <c r="P185" s="38"/>
      <c r="Q185" s="38">
        <v>477066895</v>
      </c>
    </row>
    <row r="186" spans="8:17" x14ac:dyDescent="0.2">
      <c r="I186" s="2" t="s">
        <v>55</v>
      </c>
      <c r="J186" s="38">
        <v>10037275</v>
      </c>
      <c r="K186" s="38">
        <v>6635890</v>
      </c>
      <c r="L186" s="38">
        <v>222413095</v>
      </c>
      <c r="M186" s="38">
        <v>44059445</v>
      </c>
      <c r="N186" s="38"/>
      <c r="O186" s="38"/>
      <c r="P186" s="38"/>
      <c r="Q186" s="38">
        <v>283145705</v>
      </c>
    </row>
    <row r="187" spans="8:17" x14ac:dyDescent="0.2">
      <c r="I187" s="2" t="s">
        <v>56</v>
      </c>
      <c r="J187" s="38">
        <v>11352385</v>
      </c>
      <c r="K187" s="38">
        <v>8994505</v>
      </c>
      <c r="L187" s="38">
        <v>78753010</v>
      </c>
      <c r="M187" s="38">
        <v>1220385</v>
      </c>
      <c r="N187" s="38"/>
      <c r="O187" s="38"/>
      <c r="P187" s="38"/>
      <c r="Q187" s="38">
        <v>100320285</v>
      </c>
    </row>
    <row r="188" spans="8:17" x14ac:dyDescent="0.2">
      <c r="I188" s="2" t="s">
        <v>60</v>
      </c>
      <c r="J188" s="38">
        <v>38542425</v>
      </c>
      <c r="K188" s="38"/>
      <c r="L188" s="38">
        <v>44438380</v>
      </c>
      <c r="M188" s="38">
        <v>6140830</v>
      </c>
      <c r="N188" s="38"/>
      <c r="O188" s="38"/>
      <c r="P188" s="38"/>
      <c r="Q188" s="38">
        <v>89121635</v>
      </c>
    </row>
    <row r="189" spans="8:17" x14ac:dyDescent="0.2">
      <c r="I189" s="2" t="s">
        <v>62</v>
      </c>
      <c r="J189" s="38"/>
      <c r="K189" s="38"/>
      <c r="L189" s="38">
        <v>27393510</v>
      </c>
      <c r="M189" s="38"/>
      <c r="N189" s="38"/>
      <c r="O189" s="38"/>
      <c r="P189" s="38"/>
      <c r="Q189" s="38">
        <v>27393510</v>
      </c>
    </row>
    <row r="190" spans="8:17" x14ac:dyDescent="0.2">
      <c r="I190" s="2" t="s">
        <v>63</v>
      </c>
      <c r="J190" s="38"/>
      <c r="K190" s="38"/>
      <c r="L190" s="38">
        <v>73392280</v>
      </c>
      <c r="M190" s="38"/>
      <c r="N190" s="38"/>
      <c r="O190" s="38"/>
      <c r="P190" s="38"/>
      <c r="Q190" s="38">
        <v>73392280</v>
      </c>
    </row>
    <row r="191" spans="8:17" x14ac:dyDescent="0.2">
      <c r="I191" s="2" t="s">
        <v>73</v>
      </c>
      <c r="J191" s="38"/>
      <c r="K191" s="38"/>
      <c r="L191" s="38">
        <v>26777660</v>
      </c>
      <c r="M191" s="38"/>
      <c r="N191" s="38"/>
      <c r="O191" s="38"/>
      <c r="P191" s="38"/>
      <c r="Q191" s="38">
        <v>26777660</v>
      </c>
    </row>
    <row r="192" spans="8:17" x14ac:dyDescent="0.2">
      <c r="I192" s="2" t="s">
        <v>74</v>
      </c>
      <c r="J192" s="38"/>
      <c r="K192" s="38"/>
      <c r="L192" s="38">
        <v>31022640</v>
      </c>
      <c r="M192" s="38"/>
      <c r="N192" s="38"/>
      <c r="O192" s="38"/>
      <c r="P192" s="38"/>
      <c r="Q192" s="38">
        <v>31022640</v>
      </c>
    </row>
    <row r="193" spans="9:17" x14ac:dyDescent="0.2">
      <c r="I193" s="2" t="s">
        <v>75</v>
      </c>
      <c r="J193" s="38"/>
      <c r="K193" s="38"/>
      <c r="L193" s="38">
        <v>19633320</v>
      </c>
      <c r="M193" s="38"/>
      <c r="N193" s="38"/>
      <c r="O193" s="38"/>
      <c r="P193" s="38"/>
      <c r="Q193" s="38">
        <v>19633320</v>
      </c>
    </row>
    <row r="194" spans="9:17" x14ac:dyDescent="0.2">
      <c r="I194" s="2" t="s">
        <v>76</v>
      </c>
      <c r="J194" s="38"/>
      <c r="K194" s="38"/>
      <c r="L194" s="38">
        <v>39524730</v>
      </c>
      <c r="M194" s="38"/>
      <c r="N194" s="38"/>
      <c r="O194" s="38"/>
      <c r="P194" s="38"/>
      <c r="Q194" s="38">
        <v>39524730</v>
      </c>
    </row>
    <row r="195" spans="9:17" x14ac:dyDescent="0.2">
      <c r="I195" s="2" t="s">
        <v>77</v>
      </c>
      <c r="J195" s="38"/>
      <c r="K195" s="38"/>
      <c r="L195" s="38">
        <v>26013400</v>
      </c>
      <c r="M195" s="38"/>
      <c r="N195" s="38"/>
      <c r="O195" s="38"/>
      <c r="P195" s="38"/>
      <c r="Q195" s="38">
        <v>26013400</v>
      </c>
    </row>
    <row r="196" spans="9:17" x14ac:dyDescent="0.2">
      <c r="I196" s="2" t="s">
        <v>78</v>
      </c>
      <c r="J196" s="38"/>
      <c r="K196" s="38"/>
      <c r="L196" s="38">
        <v>27631100</v>
      </c>
      <c r="M196" s="38"/>
      <c r="N196" s="38"/>
      <c r="O196" s="38"/>
      <c r="P196" s="38"/>
      <c r="Q196" s="38">
        <v>27631100</v>
      </c>
    </row>
    <row r="197" spans="9:17" x14ac:dyDescent="0.2">
      <c r="I197" s="2" t="s">
        <v>79</v>
      </c>
      <c r="J197" s="38"/>
      <c r="K197" s="38"/>
      <c r="L197" s="38">
        <v>69022420</v>
      </c>
      <c r="M197" s="38"/>
      <c r="N197" s="38"/>
      <c r="O197" s="38"/>
      <c r="P197" s="38"/>
      <c r="Q197" s="38">
        <v>69022420</v>
      </c>
    </row>
    <row r="198" spans="9:17" x14ac:dyDescent="0.2">
      <c r="I198" s="2" t="s">
        <v>80</v>
      </c>
      <c r="J198" s="38"/>
      <c r="K198" s="38"/>
      <c r="L198" s="38">
        <v>28404910</v>
      </c>
      <c r="M198" s="38"/>
      <c r="N198" s="38"/>
      <c r="O198" s="38"/>
      <c r="P198" s="38"/>
      <c r="Q198" s="38">
        <v>28404910</v>
      </c>
    </row>
    <row r="199" spans="9:17" x14ac:dyDescent="0.2">
      <c r="I199" s="2" t="s">
        <v>81</v>
      </c>
      <c r="J199" s="38"/>
      <c r="K199" s="38"/>
      <c r="L199" s="38">
        <v>48337070</v>
      </c>
      <c r="M199" s="38"/>
      <c r="N199" s="38"/>
      <c r="O199" s="38"/>
      <c r="P199" s="38"/>
      <c r="Q199" s="38">
        <v>48337070</v>
      </c>
    </row>
    <row r="200" spans="9:17" x14ac:dyDescent="0.2">
      <c r="I200" s="2" t="s">
        <v>82</v>
      </c>
      <c r="J200" s="38"/>
      <c r="K200" s="38"/>
      <c r="L200" s="38">
        <v>15708350</v>
      </c>
      <c r="M200" s="38"/>
      <c r="N200" s="38"/>
      <c r="O200" s="38"/>
      <c r="P200" s="38"/>
      <c r="Q200" s="38">
        <v>15708350</v>
      </c>
    </row>
    <row r="201" spans="9:17" x14ac:dyDescent="0.2">
      <c r="I201" s="2" t="s">
        <v>83</v>
      </c>
      <c r="J201" s="38"/>
      <c r="K201" s="38"/>
      <c r="L201" s="38">
        <v>13083840</v>
      </c>
      <c r="M201" s="38"/>
      <c r="N201" s="38"/>
      <c r="O201" s="38"/>
      <c r="P201" s="38"/>
      <c r="Q201" s="38">
        <v>13083840</v>
      </c>
    </row>
    <row r="202" spans="9:17" x14ac:dyDescent="0.2">
      <c r="I202" s="2" t="s">
        <v>84</v>
      </c>
      <c r="J202" s="38"/>
      <c r="K202" s="38"/>
      <c r="L202" s="38">
        <v>11374690</v>
      </c>
      <c r="M202" s="38"/>
      <c r="N202" s="38"/>
      <c r="O202" s="38"/>
      <c r="P202" s="38"/>
      <c r="Q202" s="38">
        <v>11374690</v>
      </c>
    </row>
    <row r="203" spans="9:17" x14ac:dyDescent="0.2">
      <c r="I203" s="2" t="s">
        <v>85</v>
      </c>
      <c r="J203" s="38"/>
      <c r="K203" s="38"/>
      <c r="L203" s="38">
        <v>12112110</v>
      </c>
      <c r="M203" s="38"/>
      <c r="N203" s="38"/>
      <c r="O203" s="38"/>
      <c r="P203" s="38"/>
      <c r="Q203" s="38">
        <v>12112110</v>
      </c>
    </row>
    <row r="204" spans="9:17" x14ac:dyDescent="0.2">
      <c r="I204" s="2" t="s">
        <v>86</v>
      </c>
      <c r="J204" s="38"/>
      <c r="K204" s="38"/>
      <c r="L204" s="38">
        <v>11258060</v>
      </c>
      <c r="M204" s="38"/>
      <c r="N204" s="38"/>
      <c r="O204" s="38"/>
      <c r="P204" s="38"/>
      <c r="Q204" s="38">
        <v>11258060</v>
      </c>
    </row>
    <row r="205" spans="9:17" x14ac:dyDescent="0.2">
      <c r="I205" s="2" t="s">
        <v>87</v>
      </c>
      <c r="J205" s="38"/>
      <c r="K205" s="38"/>
      <c r="L205" s="38">
        <v>11962710</v>
      </c>
      <c r="M205" s="38"/>
      <c r="N205" s="38"/>
      <c r="O205" s="38"/>
      <c r="P205" s="38"/>
      <c r="Q205" s="38">
        <v>11962710</v>
      </c>
    </row>
    <row r="206" spans="9:17" x14ac:dyDescent="0.2">
      <c r="I206" s="2" t="s">
        <v>88</v>
      </c>
      <c r="J206" s="38"/>
      <c r="K206" s="38"/>
      <c r="L206" s="38">
        <v>12579460</v>
      </c>
      <c r="M206" s="38"/>
      <c r="N206" s="38"/>
      <c r="O206" s="38"/>
      <c r="P206" s="38"/>
      <c r="Q206" s="38">
        <v>12579460</v>
      </c>
    </row>
    <row r="207" spans="9:17" x14ac:dyDescent="0.2">
      <c r="I207" s="2" t="s">
        <v>89</v>
      </c>
      <c r="J207" s="38"/>
      <c r="K207" s="38"/>
      <c r="L207" s="38">
        <v>12472650</v>
      </c>
      <c r="M207" s="38"/>
      <c r="N207" s="38"/>
      <c r="O207" s="38"/>
      <c r="P207" s="38"/>
      <c r="Q207" s="38">
        <v>12472650</v>
      </c>
    </row>
    <row r="208" spans="9:17" x14ac:dyDescent="0.2">
      <c r="I208" s="2" t="s">
        <v>90</v>
      </c>
      <c r="J208" s="38"/>
      <c r="K208" s="38"/>
      <c r="L208" s="38">
        <v>11853980</v>
      </c>
      <c r="M208" s="38"/>
      <c r="N208" s="38"/>
      <c r="O208" s="38"/>
      <c r="P208" s="38"/>
      <c r="Q208" s="38">
        <v>11853980</v>
      </c>
    </row>
    <row r="209" spans="8:17" x14ac:dyDescent="0.2">
      <c r="I209" s="2" t="s">
        <v>91</v>
      </c>
      <c r="J209" s="38"/>
      <c r="K209" s="38"/>
      <c r="L209" s="38">
        <v>12862580</v>
      </c>
      <c r="M209" s="38"/>
      <c r="N209" s="38"/>
      <c r="O209" s="38"/>
      <c r="P209" s="38"/>
      <c r="Q209" s="38">
        <v>12862580</v>
      </c>
    </row>
    <row r="210" spans="8:17" x14ac:dyDescent="0.2">
      <c r="I210" s="2" t="s">
        <v>92</v>
      </c>
      <c r="J210" s="38"/>
      <c r="K210" s="38"/>
      <c r="L210" s="38">
        <v>11837480</v>
      </c>
      <c r="M210" s="38"/>
      <c r="N210" s="38"/>
      <c r="O210" s="38"/>
      <c r="P210" s="38"/>
      <c r="Q210" s="38">
        <v>11837480</v>
      </c>
    </row>
    <row r="211" spans="8:17" x14ac:dyDescent="0.2">
      <c r="I211" s="2" t="s">
        <v>93</v>
      </c>
      <c r="J211" s="38"/>
      <c r="K211" s="38"/>
      <c r="L211" s="38">
        <v>10366810</v>
      </c>
      <c r="M211" s="38"/>
      <c r="N211" s="38"/>
      <c r="O211" s="38"/>
      <c r="P211" s="38"/>
      <c r="Q211" s="38">
        <v>10366810</v>
      </c>
    </row>
    <row r="212" spans="8:17" x14ac:dyDescent="0.2">
      <c r="I212" s="2" t="s">
        <v>94</v>
      </c>
      <c r="J212" s="38"/>
      <c r="K212" s="38"/>
      <c r="L212" s="38">
        <v>9928820</v>
      </c>
      <c r="M212" s="38"/>
      <c r="N212" s="38"/>
      <c r="O212" s="38"/>
      <c r="P212" s="38"/>
      <c r="Q212" s="38">
        <v>9928820</v>
      </c>
    </row>
    <row r="213" spans="8:17" x14ac:dyDescent="0.2">
      <c r="I213" s="2" t="s">
        <v>95</v>
      </c>
      <c r="J213" s="38"/>
      <c r="K213" s="38"/>
      <c r="L213" s="38">
        <v>11920850</v>
      </c>
      <c r="M213" s="38"/>
      <c r="N213" s="38"/>
      <c r="O213" s="38"/>
      <c r="P213" s="38"/>
      <c r="Q213" s="38">
        <v>11920850</v>
      </c>
    </row>
    <row r="214" spans="8:17" x14ac:dyDescent="0.2">
      <c r="I214" s="2" t="s">
        <v>96</v>
      </c>
      <c r="J214" s="38"/>
      <c r="K214" s="38"/>
      <c r="L214" s="38">
        <v>7400040</v>
      </c>
      <c r="M214" s="38"/>
      <c r="N214" s="38"/>
      <c r="O214" s="38"/>
      <c r="P214" s="38"/>
      <c r="Q214" s="38">
        <v>7400040</v>
      </c>
    </row>
    <row r="215" spans="8:17" x14ac:dyDescent="0.2">
      <c r="I215" s="2" t="s">
        <v>97</v>
      </c>
      <c r="J215" s="38"/>
      <c r="K215" s="38"/>
      <c r="L215" s="38">
        <v>48496500</v>
      </c>
      <c r="M215" s="38"/>
      <c r="N215" s="38"/>
      <c r="O215" s="38"/>
      <c r="P215" s="38"/>
      <c r="Q215" s="38">
        <v>48496500</v>
      </c>
    </row>
    <row r="216" spans="8:17" x14ac:dyDescent="0.2">
      <c r="I216" s="2" t="s">
        <v>98</v>
      </c>
      <c r="J216" s="38"/>
      <c r="K216" s="38"/>
      <c r="L216" s="38">
        <v>2151340</v>
      </c>
      <c r="M216" s="38"/>
      <c r="N216" s="38"/>
      <c r="O216" s="38"/>
      <c r="P216" s="38"/>
      <c r="Q216" s="38">
        <v>2151340</v>
      </c>
    </row>
    <row r="217" spans="8:17" x14ac:dyDescent="0.2">
      <c r="I217" s="2" t="s">
        <v>99</v>
      </c>
      <c r="J217" s="38"/>
      <c r="K217" s="38"/>
      <c r="L217" s="38">
        <v>8910935</v>
      </c>
      <c r="M217" s="38"/>
      <c r="N217" s="38"/>
      <c r="O217" s="38"/>
      <c r="P217" s="38"/>
      <c r="Q217" s="38">
        <v>8910935</v>
      </c>
    </row>
    <row r="218" spans="8:17" x14ac:dyDescent="0.2">
      <c r="I218" s="2" t="s">
        <v>100</v>
      </c>
      <c r="J218" s="38"/>
      <c r="K218" s="38"/>
      <c r="L218" s="38">
        <v>8120590</v>
      </c>
      <c r="M218" s="38"/>
      <c r="N218" s="38"/>
      <c r="O218" s="38"/>
      <c r="P218" s="38"/>
      <c r="Q218" s="38">
        <v>8120590</v>
      </c>
    </row>
    <row r="219" spans="8:17" x14ac:dyDescent="0.2">
      <c r="H219" s="2" t="s">
        <v>61</v>
      </c>
      <c r="J219" s="38">
        <v>85098280</v>
      </c>
      <c r="K219" s="38">
        <v>40305260</v>
      </c>
      <c r="L219" s="38">
        <v>1357462575</v>
      </c>
      <c r="M219" s="38">
        <v>128343240</v>
      </c>
      <c r="N219" s="38"/>
      <c r="O219" s="38"/>
      <c r="P219" s="38"/>
      <c r="Q219" s="38">
        <v>1611209355</v>
      </c>
    </row>
    <row r="220" spans="8:17" x14ac:dyDescent="0.2">
      <c r="H220" s="2" t="s">
        <v>62</v>
      </c>
      <c r="I220" s="2" t="s">
        <v>54</v>
      </c>
      <c r="J220" s="38">
        <v>50985015</v>
      </c>
      <c r="K220" s="38">
        <v>212242690</v>
      </c>
      <c r="L220" s="38">
        <v>12077690</v>
      </c>
      <c r="M220" s="38">
        <v>38352200</v>
      </c>
      <c r="N220" s="38"/>
      <c r="O220" s="38"/>
      <c r="P220" s="38"/>
      <c r="Q220" s="38">
        <v>313657595</v>
      </c>
    </row>
    <row r="221" spans="8:17" x14ac:dyDescent="0.2">
      <c r="I221" s="2" t="s">
        <v>55</v>
      </c>
      <c r="J221" s="38">
        <v>18457885</v>
      </c>
      <c r="K221" s="38">
        <v>6560420</v>
      </c>
      <c r="L221" s="38">
        <v>18145115</v>
      </c>
      <c r="M221" s="38">
        <v>17736780</v>
      </c>
      <c r="N221" s="38"/>
      <c r="O221" s="38"/>
      <c r="P221" s="38"/>
      <c r="Q221" s="38">
        <v>60900200</v>
      </c>
    </row>
    <row r="222" spans="8:17" x14ac:dyDescent="0.2">
      <c r="I222" s="2" t="s">
        <v>56</v>
      </c>
      <c r="J222" s="38">
        <v>3874290</v>
      </c>
      <c r="K222" s="38"/>
      <c r="L222" s="38">
        <v>4425200</v>
      </c>
      <c r="M222" s="38"/>
      <c r="N222" s="38"/>
      <c r="O222" s="38"/>
      <c r="P222" s="38"/>
      <c r="Q222" s="38">
        <v>8299490</v>
      </c>
    </row>
    <row r="223" spans="8:17" x14ac:dyDescent="0.2">
      <c r="I223" s="2" t="s">
        <v>60</v>
      </c>
      <c r="J223" s="38"/>
      <c r="K223" s="38"/>
      <c r="L223" s="38">
        <v>32040000</v>
      </c>
      <c r="M223" s="38"/>
      <c r="N223" s="38"/>
      <c r="O223" s="38"/>
      <c r="P223" s="38"/>
      <c r="Q223" s="38">
        <v>32040000</v>
      </c>
    </row>
    <row r="224" spans="8:17" x14ac:dyDescent="0.2">
      <c r="I224" s="2" t="s">
        <v>62</v>
      </c>
      <c r="J224" s="38"/>
      <c r="K224" s="38"/>
      <c r="L224" s="38">
        <v>2000000</v>
      </c>
      <c r="M224" s="38"/>
      <c r="N224" s="38"/>
      <c r="O224" s="38"/>
      <c r="P224" s="38"/>
      <c r="Q224" s="38">
        <v>2000000</v>
      </c>
    </row>
    <row r="225" spans="8:17" x14ac:dyDescent="0.2">
      <c r="I225" s="2" t="s">
        <v>63</v>
      </c>
      <c r="J225" s="38"/>
      <c r="K225" s="38"/>
      <c r="L225" s="38">
        <v>4000000</v>
      </c>
      <c r="M225" s="38"/>
      <c r="N225" s="38"/>
      <c r="O225" s="38"/>
      <c r="P225" s="38"/>
      <c r="Q225" s="38">
        <v>4000000</v>
      </c>
    </row>
    <row r="226" spans="8:17" x14ac:dyDescent="0.2">
      <c r="H226" s="2" t="s">
        <v>64</v>
      </c>
      <c r="J226" s="38">
        <v>73317190</v>
      </c>
      <c r="K226" s="38">
        <v>218803110</v>
      </c>
      <c r="L226" s="38">
        <v>72688005</v>
      </c>
      <c r="M226" s="38">
        <v>56088980</v>
      </c>
      <c r="N226" s="38"/>
      <c r="O226" s="38"/>
      <c r="P226" s="38"/>
      <c r="Q226" s="38">
        <v>420897285</v>
      </c>
    </row>
    <row r="227" spans="8:17" x14ac:dyDescent="0.2">
      <c r="H227" s="2" t="s">
        <v>63</v>
      </c>
      <c r="I227" s="2" t="s">
        <v>54</v>
      </c>
      <c r="J227" s="38">
        <v>4143790</v>
      </c>
      <c r="K227" s="38">
        <v>10281880</v>
      </c>
      <c r="L227" s="38">
        <v>79544965</v>
      </c>
      <c r="M227" s="38">
        <v>32109910</v>
      </c>
      <c r="N227" s="38"/>
      <c r="O227" s="38"/>
      <c r="P227" s="38"/>
      <c r="Q227" s="38">
        <v>126080545</v>
      </c>
    </row>
    <row r="228" spans="8:17" x14ac:dyDescent="0.2">
      <c r="I228" s="2" t="s">
        <v>55</v>
      </c>
      <c r="J228" s="38">
        <v>1308445</v>
      </c>
      <c r="K228" s="38">
        <v>8750000</v>
      </c>
      <c r="L228" s="38">
        <v>40000000</v>
      </c>
      <c r="M228" s="38">
        <v>32644535</v>
      </c>
      <c r="N228" s="38"/>
      <c r="O228" s="38"/>
      <c r="P228" s="38"/>
      <c r="Q228" s="38">
        <v>82702980</v>
      </c>
    </row>
    <row r="229" spans="8:17" x14ac:dyDescent="0.2">
      <c r="I229" s="2" t="s">
        <v>56</v>
      </c>
      <c r="J229" s="38">
        <v>7823370</v>
      </c>
      <c r="K229" s="38">
        <v>29000000</v>
      </c>
      <c r="L229" s="38">
        <v>118428165</v>
      </c>
      <c r="M229" s="38">
        <v>105417690</v>
      </c>
      <c r="N229" s="38"/>
      <c r="O229" s="38"/>
      <c r="P229" s="38"/>
      <c r="Q229" s="38">
        <v>260669225</v>
      </c>
    </row>
    <row r="230" spans="8:17" x14ac:dyDescent="0.2">
      <c r="I230" s="2" t="s">
        <v>60</v>
      </c>
      <c r="J230" s="38"/>
      <c r="K230" s="38">
        <v>103379320</v>
      </c>
      <c r="L230" s="38">
        <v>8682860</v>
      </c>
      <c r="M230" s="38">
        <v>60020900</v>
      </c>
      <c r="N230" s="38"/>
      <c r="O230" s="38"/>
      <c r="P230" s="38"/>
      <c r="Q230" s="38">
        <v>172083080</v>
      </c>
    </row>
    <row r="231" spans="8:17" x14ac:dyDescent="0.2">
      <c r="I231" s="2" t="s">
        <v>62</v>
      </c>
      <c r="J231" s="38"/>
      <c r="K231" s="38"/>
      <c r="L231" s="38">
        <v>8000000</v>
      </c>
      <c r="M231" s="38">
        <v>395340040</v>
      </c>
      <c r="N231" s="38"/>
      <c r="O231" s="38"/>
      <c r="P231" s="38"/>
      <c r="Q231" s="38">
        <v>403340040</v>
      </c>
    </row>
    <row r="232" spans="8:17" x14ac:dyDescent="0.2">
      <c r="I232" s="2" t="s">
        <v>63</v>
      </c>
      <c r="J232" s="38"/>
      <c r="K232" s="38"/>
      <c r="L232" s="38"/>
      <c r="M232" s="38">
        <v>769480</v>
      </c>
      <c r="N232" s="38"/>
      <c r="O232" s="38"/>
      <c r="P232" s="38"/>
      <c r="Q232" s="38">
        <v>769480</v>
      </c>
    </row>
    <row r="233" spans="8:17" x14ac:dyDescent="0.2">
      <c r="I233" s="2" t="s">
        <v>73</v>
      </c>
      <c r="J233" s="38"/>
      <c r="K233" s="38"/>
      <c r="L233" s="38"/>
      <c r="M233" s="38">
        <v>141811475</v>
      </c>
      <c r="N233" s="38"/>
      <c r="O233" s="38"/>
      <c r="P233" s="38"/>
      <c r="Q233" s="38">
        <v>141811475</v>
      </c>
    </row>
    <row r="234" spans="8:17" x14ac:dyDescent="0.2">
      <c r="I234" s="2" t="s">
        <v>74</v>
      </c>
      <c r="J234" s="38"/>
      <c r="K234" s="38"/>
      <c r="L234" s="38"/>
      <c r="M234" s="38">
        <v>71166830</v>
      </c>
      <c r="N234" s="38"/>
      <c r="O234" s="38"/>
      <c r="P234" s="38"/>
      <c r="Q234" s="38">
        <v>71166830</v>
      </c>
    </row>
    <row r="235" spans="8:17" x14ac:dyDescent="0.2">
      <c r="H235" s="2" t="s">
        <v>65</v>
      </c>
      <c r="J235" s="38">
        <v>13275605</v>
      </c>
      <c r="K235" s="38">
        <v>151411200</v>
      </c>
      <c r="L235" s="38">
        <v>254655990</v>
      </c>
      <c r="M235" s="38">
        <v>839280860</v>
      </c>
      <c r="N235" s="38"/>
      <c r="O235" s="38"/>
      <c r="P235" s="38"/>
      <c r="Q235" s="38">
        <v>1258623655</v>
      </c>
    </row>
    <row r="236" spans="8:17" x14ac:dyDescent="0.2">
      <c r="H236" s="2" t="s">
        <v>73</v>
      </c>
      <c r="I236" s="2" t="s">
        <v>54</v>
      </c>
      <c r="J236" s="38">
        <v>2800840</v>
      </c>
      <c r="K236" s="38">
        <v>10160255</v>
      </c>
      <c r="L236" s="38">
        <v>9380255</v>
      </c>
      <c r="M236" s="38">
        <v>7167865</v>
      </c>
      <c r="N236" s="38"/>
      <c r="O236" s="38"/>
      <c r="P236" s="38"/>
      <c r="Q236" s="38">
        <v>29509215</v>
      </c>
    </row>
    <row r="237" spans="8:17" x14ac:dyDescent="0.2">
      <c r="I237" s="2" t="s">
        <v>55</v>
      </c>
      <c r="J237" s="38">
        <v>4500095</v>
      </c>
      <c r="K237" s="38"/>
      <c r="L237" s="38">
        <v>77015805</v>
      </c>
      <c r="M237" s="38">
        <v>3400000</v>
      </c>
      <c r="N237" s="38"/>
      <c r="O237" s="38"/>
      <c r="P237" s="38"/>
      <c r="Q237" s="38">
        <v>84915900</v>
      </c>
    </row>
    <row r="238" spans="8:17" x14ac:dyDescent="0.2">
      <c r="I238" s="2" t="s">
        <v>56</v>
      </c>
      <c r="J238" s="38"/>
      <c r="K238" s="38"/>
      <c r="L238" s="38">
        <v>5500000</v>
      </c>
      <c r="M238" s="38">
        <v>16666700</v>
      </c>
      <c r="N238" s="38"/>
      <c r="O238" s="38"/>
      <c r="P238" s="38"/>
      <c r="Q238" s="38">
        <v>22166700</v>
      </c>
    </row>
    <row r="239" spans="8:17" x14ac:dyDescent="0.2">
      <c r="I239" s="2" t="s">
        <v>60</v>
      </c>
      <c r="J239" s="38"/>
      <c r="K239" s="38"/>
      <c r="L239" s="38">
        <v>5688505</v>
      </c>
      <c r="M239" s="38">
        <v>900000</v>
      </c>
      <c r="N239" s="38"/>
      <c r="O239" s="38"/>
      <c r="P239" s="38"/>
      <c r="Q239" s="38">
        <v>6588505</v>
      </c>
    </row>
    <row r="240" spans="8:17" x14ac:dyDescent="0.2">
      <c r="I240" s="2" t="s">
        <v>62</v>
      </c>
      <c r="J240" s="38"/>
      <c r="K240" s="38"/>
      <c r="L240" s="38">
        <v>500000</v>
      </c>
      <c r="M240" s="38"/>
      <c r="N240" s="38"/>
      <c r="O240" s="38"/>
      <c r="P240" s="38"/>
      <c r="Q240" s="38">
        <v>500000</v>
      </c>
    </row>
    <row r="241" spans="8:17" x14ac:dyDescent="0.2">
      <c r="H241" s="2" t="s">
        <v>101</v>
      </c>
      <c r="J241" s="38">
        <v>7300935</v>
      </c>
      <c r="K241" s="38">
        <v>10160255</v>
      </c>
      <c r="L241" s="38">
        <v>98084565</v>
      </c>
      <c r="M241" s="38">
        <v>28134565</v>
      </c>
      <c r="N241" s="38"/>
      <c r="O241" s="38"/>
      <c r="P241" s="38"/>
      <c r="Q241" s="38">
        <v>143680320</v>
      </c>
    </row>
    <row r="242" spans="8:17" x14ac:dyDescent="0.2">
      <c r="H242" s="2" t="s">
        <v>74</v>
      </c>
      <c r="I242" s="2" t="s">
        <v>54</v>
      </c>
      <c r="J242" s="38">
        <v>100</v>
      </c>
      <c r="K242" s="38">
        <v>890180</v>
      </c>
      <c r="L242" s="38">
        <v>193596940</v>
      </c>
      <c r="M242" s="38">
        <v>8935060</v>
      </c>
      <c r="N242" s="38"/>
      <c r="O242" s="38"/>
      <c r="P242" s="38"/>
      <c r="Q242" s="38">
        <v>203422280</v>
      </c>
    </row>
    <row r="243" spans="8:17" x14ac:dyDescent="0.2">
      <c r="I243" s="2" t="s">
        <v>55</v>
      </c>
      <c r="J243" s="38"/>
      <c r="K243" s="38">
        <v>1110280</v>
      </c>
      <c r="L243" s="38">
        <v>9198155</v>
      </c>
      <c r="M243" s="38">
        <v>13505900</v>
      </c>
      <c r="N243" s="38"/>
      <c r="O243" s="38"/>
      <c r="P243" s="38"/>
      <c r="Q243" s="38">
        <v>23814335</v>
      </c>
    </row>
    <row r="244" spans="8:17" x14ac:dyDescent="0.2">
      <c r="I244" s="2" t="s">
        <v>56</v>
      </c>
      <c r="J244" s="38"/>
      <c r="K244" s="38">
        <v>1552085</v>
      </c>
      <c r="L244" s="38">
        <v>1800000</v>
      </c>
      <c r="M244" s="38">
        <v>21996620</v>
      </c>
      <c r="N244" s="38"/>
      <c r="O244" s="38"/>
      <c r="P244" s="38"/>
      <c r="Q244" s="38">
        <v>25348705</v>
      </c>
    </row>
    <row r="245" spans="8:17" x14ac:dyDescent="0.2">
      <c r="I245" s="2" t="s">
        <v>60</v>
      </c>
      <c r="J245" s="38"/>
      <c r="K245" s="38"/>
      <c r="L245" s="38">
        <v>5700000</v>
      </c>
      <c r="M245" s="38">
        <v>26656500</v>
      </c>
      <c r="N245" s="38"/>
      <c r="O245" s="38"/>
      <c r="P245" s="38"/>
      <c r="Q245" s="38">
        <v>32356500</v>
      </c>
    </row>
    <row r="246" spans="8:17" x14ac:dyDescent="0.2">
      <c r="I246" s="2" t="s">
        <v>62</v>
      </c>
      <c r="J246" s="38"/>
      <c r="K246" s="38"/>
      <c r="L246" s="38">
        <v>33184195</v>
      </c>
      <c r="M246" s="38">
        <v>13769380</v>
      </c>
      <c r="N246" s="38"/>
      <c r="O246" s="38"/>
      <c r="P246" s="38"/>
      <c r="Q246" s="38">
        <v>46953575</v>
      </c>
    </row>
    <row r="247" spans="8:17" x14ac:dyDescent="0.2">
      <c r="I247" s="2" t="s">
        <v>63</v>
      </c>
      <c r="J247" s="38"/>
      <c r="K247" s="38"/>
      <c r="L247" s="38"/>
      <c r="M247" s="38">
        <v>15289870</v>
      </c>
      <c r="N247" s="38"/>
      <c r="O247" s="38"/>
      <c r="P247" s="38"/>
      <c r="Q247" s="38">
        <v>15289870</v>
      </c>
    </row>
    <row r="248" spans="8:17" x14ac:dyDescent="0.2">
      <c r="I248" s="2" t="s">
        <v>73</v>
      </c>
      <c r="J248" s="38"/>
      <c r="K248" s="38"/>
      <c r="L248" s="38"/>
      <c r="M248" s="38">
        <v>12372960</v>
      </c>
      <c r="N248" s="38"/>
      <c r="O248" s="38"/>
      <c r="P248" s="38"/>
      <c r="Q248" s="38">
        <v>12372960</v>
      </c>
    </row>
    <row r="249" spans="8:17" x14ac:dyDescent="0.2">
      <c r="I249" s="2" t="s">
        <v>74</v>
      </c>
      <c r="J249" s="38"/>
      <c r="K249" s="38"/>
      <c r="L249" s="38"/>
      <c r="M249" s="38">
        <v>20000000</v>
      </c>
      <c r="N249" s="38"/>
      <c r="O249" s="38"/>
      <c r="P249" s="38"/>
      <c r="Q249" s="38">
        <v>20000000</v>
      </c>
    </row>
    <row r="250" spans="8:17" x14ac:dyDescent="0.2">
      <c r="H250" s="2" t="s">
        <v>102</v>
      </c>
      <c r="J250" s="38">
        <v>100</v>
      </c>
      <c r="K250" s="38">
        <v>3552545</v>
      </c>
      <c r="L250" s="38">
        <v>243479290</v>
      </c>
      <c r="M250" s="38">
        <v>132526290</v>
      </c>
      <c r="N250" s="38"/>
      <c r="O250" s="38"/>
      <c r="P250" s="38"/>
      <c r="Q250" s="38">
        <v>379558225</v>
      </c>
    </row>
    <row r="251" spans="8:17" x14ac:dyDescent="0.2">
      <c r="H251" s="2" t="s">
        <v>75</v>
      </c>
      <c r="I251" s="2" t="s">
        <v>54</v>
      </c>
      <c r="J251" s="38">
        <v>1233880</v>
      </c>
      <c r="K251" s="38"/>
      <c r="L251" s="38">
        <v>10800000</v>
      </c>
      <c r="M251" s="38">
        <v>156260000</v>
      </c>
      <c r="N251" s="38">
        <v>0</v>
      </c>
      <c r="O251" s="38"/>
      <c r="P251" s="38"/>
      <c r="Q251" s="38">
        <v>168293880</v>
      </c>
    </row>
    <row r="252" spans="8:17" x14ac:dyDescent="0.2">
      <c r="I252" s="2" t="s">
        <v>55</v>
      </c>
      <c r="J252" s="38"/>
      <c r="K252" s="38"/>
      <c r="L252" s="38">
        <v>492000000</v>
      </c>
      <c r="M252" s="38">
        <v>8400000</v>
      </c>
      <c r="N252" s="38"/>
      <c r="O252" s="38"/>
      <c r="P252" s="38"/>
      <c r="Q252" s="38">
        <v>500400000</v>
      </c>
    </row>
    <row r="253" spans="8:17" x14ac:dyDescent="0.2">
      <c r="I253" s="2" t="s">
        <v>56</v>
      </c>
      <c r="J253" s="38"/>
      <c r="K253" s="38"/>
      <c r="L253" s="38"/>
      <c r="M253" s="38">
        <v>2608700</v>
      </c>
      <c r="N253" s="38"/>
      <c r="O253" s="38"/>
      <c r="P253" s="38"/>
      <c r="Q253" s="38">
        <v>2608700</v>
      </c>
    </row>
    <row r="254" spans="8:17" x14ac:dyDescent="0.2">
      <c r="I254" s="2" t="s">
        <v>60</v>
      </c>
      <c r="J254" s="38"/>
      <c r="K254" s="38"/>
      <c r="L254" s="38"/>
      <c r="M254" s="38">
        <v>17391300</v>
      </c>
      <c r="N254" s="38"/>
      <c r="O254" s="38"/>
      <c r="P254" s="38"/>
      <c r="Q254" s="38">
        <v>17391300</v>
      </c>
    </row>
    <row r="255" spans="8:17" x14ac:dyDescent="0.2">
      <c r="H255" s="2" t="s">
        <v>103</v>
      </c>
      <c r="J255" s="38">
        <v>1233880</v>
      </c>
      <c r="K255" s="38"/>
      <c r="L255" s="38">
        <v>502800000</v>
      </c>
      <c r="M255" s="38">
        <v>184660000</v>
      </c>
      <c r="N255" s="38">
        <v>0</v>
      </c>
      <c r="O255" s="38"/>
      <c r="P255" s="38"/>
      <c r="Q255" s="38">
        <v>688693880</v>
      </c>
    </row>
    <row r="256" spans="8:17" x14ac:dyDescent="0.2">
      <c r="H256" s="2" t="s">
        <v>76</v>
      </c>
      <c r="I256" s="2" t="s">
        <v>54</v>
      </c>
      <c r="J256" s="38">
        <v>62500000</v>
      </c>
      <c r="K256" s="38"/>
      <c r="L256" s="38">
        <v>9384885</v>
      </c>
      <c r="M256" s="38"/>
      <c r="N256" s="38"/>
      <c r="O256" s="38"/>
      <c r="P256" s="38"/>
      <c r="Q256" s="38">
        <v>71884885</v>
      </c>
    </row>
    <row r="257" spans="8:17" x14ac:dyDescent="0.2">
      <c r="I257" s="2" t="s">
        <v>55</v>
      </c>
      <c r="J257" s="38">
        <v>67631455</v>
      </c>
      <c r="K257" s="38"/>
      <c r="L257" s="38"/>
      <c r="M257" s="38"/>
      <c r="N257" s="38"/>
      <c r="O257" s="38"/>
      <c r="P257" s="38"/>
      <c r="Q257" s="38">
        <v>67631455</v>
      </c>
    </row>
    <row r="258" spans="8:17" x14ac:dyDescent="0.2">
      <c r="H258" s="2" t="s">
        <v>104</v>
      </c>
      <c r="J258" s="38">
        <v>130131455</v>
      </c>
      <c r="K258" s="38"/>
      <c r="L258" s="38">
        <v>9384885</v>
      </c>
      <c r="M258" s="38"/>
      <c r="N258" s="38"/>
      <c r="O258" s="38"/>
      <c r="P258" s="38"/>
      <c r="Q258" s="38">
        <v>139516340</v>
      </c>
    </row>
    <row r="259" spans="8:17" x14ac:dyDescent="0.2">
      <c r="H259" s="2" t="s">
        <v>77</v>
      </c>
      <c r="I259" s="2" t="s">
        <v>54</v>
      </c>
      <c r="J259" s="38"/>
      <c r="K259" s="38"/>
      <c r="L259" s="38">
        <v>94863735</v>
      </c>
      <c r="M259" s="38"/>
      <c r="N259" s="38"/>
      <c r="O259" s="38"/>
      <c r="P259" s="38"/>
      <c r="Q259" s="38">
        <v>94863735</v>
      </c>
    </row>
    <row r="260" spans="8:17" x14ac:dyDescent="0.2">
      <c r="I260" s="2" t="s">
        <v>55</v>
      </c>
      <c r="J260" s="38"/>
      <c r="K260" s="38"/>
      <c r="L260" s="38">
        <v>175439800</v>
      </c>
      <c r="M260" s="38"/>
      <c r="N260" s="38"/>
      <c r="O260" s="38"/>
      <c r="P260" s="38"/>
      <c r="Q260" s="38">
        <v>175439800</v>
      </c>
    </row>
    <row r="261" spans="8:17" x14ac:dyDescent="0.2">
      <c r="I261" s="2" t="s">
        <v>56</v>
      </c>
      <c r="J261" s="38"/>
      <c r="K261" s="38"/>
      <c r="L261" s="38">
        <v>124148900</v>
      </c>
      <c r="M261" s="38"/>
      <c r="N261" s="38"/>
      <c r="O261" s="38"/>
      <c r="P261" s="38"/>
      <c r="Q261" s="38">
        <v>124148900</v>
      </c>
    </row>
    <row r="262" spans="8:17" x14ac:dyDescent="0.2">
      <c r="I262" s="2" t="s">
        <v>60</v>
      </c>
      <c r="J262" s="38"/>
      <c r="K262" s="38"/>
      <c r="L262" s="38">
        <v>17347700</v>
      </c>
      <c r="M262" s="38"/>
      <c r="N262" s="38"/>
      <c r="O262" s="38"/>
      <c r="P262" s="38"/>
      <c r="Q262" s="38">
        <v>17347700</v>
      </c>
    </row>
    <row r="263" spans="8:17" x14ac:dyDescent="0.2">
      <c r="H263" s="2" t="s">
        <v>105</v>
      </c>
      <c r="J263" s="38"/>
      <c r="K263" s="38"/>
      <c r="L263" s="38">
        <v>411800135</v>
      </c>
      <c r="M263" s="38"/>
      <c r="N263" s="38"/>
      <c r="O263" s="38"/>
      <c r="P263" s="38"/>
      <c r="Q263" s="38">
        <v>411800135</v>
      </c>
    </row>
    <row r="264" spans="8:17" x14ac:dyDescent="0.2">
      <c r="H264" s="2" t="s">
        <v>78</v>
      </c>
      <c r="I264" s="2" t="s">
        <v>54</v>
      </c>
      <c r="J264" s="38"/>
      <c r="K264" s="38"/>
      <c r="L264" s="38">
        <v>212114610</v>
      </c>
      <c r="M264" s="38"/>
      <c r="N264" s="38"/>
      <c r="O264" s="38"/>
      <c r="P264" s="38"/>
      <c r="Q264" s="38">
        <v>212114610</v>
      </c>
    </row>
    <row r="265" spans="8:17" x14ac:dyDescent="0.2">
      <c r="H265" s="2" t="s">
        <v>106</v>
      </c>
      <c r="J265" s="38"/>
      <c r="K265" s="38"/>
      <c r="L265" s="38">
        <v>212114610</v>
      </c>
      <c r="M265" s="38"/>
      <c r="N265" s="38"/>
      <c r="O265" s="38"/>
      <c r="P265" s="38"/>
      <c r="Q265" s="38">
        <v>212114610</v>
      </c>
    </row>
    <row r="266" spans="8:17" x14ac:dyDescent="0.2">
      <c r="H266" s="2" t="s">
        <v>79</v>
      </c>
      <c r="I266" s="2" t="s">
        <v>54</v>
      </c>
      <c r="J266" s="38">
        <v>14218000</v>
      </c>
      <c r="K266" s="38"/>
      <c r="L266" s="38"/>
      <c r="M266" s="38"/>
      <c r="N266" s="38"/>
      <c r="O266" s="38"/>
      <c r="P266" s="38"/>
      <c r="Q266" s="38">
        <v>14218000</v>
      </c>
    </row>
    <row r="267" spans="8:17" x14ac:dyDescent="0.2">
      <c r="I267" s="2" t="s">
        <v>55</v>
      </c>
      <c r="J267" s="38">
        <v>37270595</v>
      </c>
      <c r="K267" s="38"/>
      <c r="L267" s="38"/>
      <c r="M267" s="38"/>
      <c r="N267" s="38"/>
      <c r="O267" s="38"/>
      <c r="P267" s="38"/>
      <c r="Q267" s="38">
        <v>37270595</v>
      </c>
    </row>
    <row r="268" spans="8:17" x14ac:dyDescent="0.2">
      <c r="I268" s="2" t="s">
        <v>56</v>
      </c>
      <c r="J268" s="38">
        <v>2417000</v>
      </c>
      <c r="K268" s="38"/>
      <c r="L268" s="38"/>
      <c r="M268" s="38"/>
      <c r="N268" s="38"/>
      <c r="O268" s="38"/>
      <c r="P268" s="38"/>
      <c r="Q268" s="38">
        <v>2417000</v>
      </c>
    </row>
    <row r="269" spans="8:17" x14ac:dyDescent="0.2">
      <c r="H269" s="2" t="s">
        <v>107</v>
      </c>
      <c r="J269" s="38">
        <v>53905595</v>
      </c>
      <c r="K269" s="38"/>
      <c r="L269" s="38"/>
      <c r="M269" s="38"/>
      <c r="N269" s="38"/>
      <c r="O269" s="38"/>
      <c r="P269" s="38"/>
      <c r="Q269" s="38">
        <v>53905595</v>
      </c>
    </row>
    <row r="270" spans="8:17" x14ac:dyDescent="0.2">
      <c r="H270" s="2" t="s">
        <v>80</v>
      </c>
      <c r="I270" s="2" t="s">
        <v>54</v>
      </c>
      <c r="J270" s="38"/>
      <c r="K270" s="38"/>
      <c r="L270" s="38"/>
      <c r="M270" s="38">
        <v>3676020</v>
      </c>
      <c r="N270" s="38"/>
      <c r="O270" s="38"/>
      <c r="P270" s="38"/>
      <c r="Q270" s="38">
        <v>3676020</v>
      </c>
    </row>
    <row r="271" spans="8:17" x14ac:dyDescent="0.2">
      <c r="H271" s="2" t="s">
        <v>108</v>
      </c>
      <c r="J271" s="38"/>
      <c r="K271" s="38"/>
      <c r="L271" s="38"/>
      <c r="M271" s="38">
        <v>3676020</v>
      </c>
      <c r="N271" s="38"/>
      <c r="O271" s="38"/>
      <c r="P271" s="38"/>
      <c r="Q271" s="38">
        <v>3676020</v>
      </c>
    </row>
    <row r="272" spans="8:17" x14ac:dyDescent="0.2">
      <c r="H272" s="2" t="s">
        <v>81</v>
      </c>
      <c r="I272" s="2" t="s">
        <v>54</v>
      </c>
      <c r="J272" s="38"/>
      <c r="K272" s="38"/>
      <c r="L272" s="38"/>
      <c r="M272" s="38"/>
      <c r="N272" s="38"/>
      <c r="O272" s="38"/>
      <c r="P272" s="38">
        <v>46000000</v>
      </c>
      <c r="Q272" s="38">
        <v>46000000</v>
      </c>
    </row>
    <row r="273" spans="8:17" x14ac:dyDescent="0.2">
      <c r="I273" s="2" t="s">
        <v>55</v>
      </c>
      <c r="J273" s="38"/>
      <c r="K273" s="38"/>
      <c r="L273" s="38"/>
      <c r="M273" s="38"/>
      <c r="N273" s="38"/>
      <c r="O273" s="38"/>
      <c r="P273" s="38">
        <v>100</v>
      </c>
      <c r="Q273" s="38">
        <v>100</v>
      </c>
    </row>
    <row r="274" spans="8:17" x14ac:dyDescent="0.2">
      <c r="H274" s="2" t="s">
        <v>109</v>
      </c>
      <c r="J274" s="38"/>
      <c r="K274" s="38"/>
      <c r="L274" s="38"/>
      <c r="M274" s="38"/>
      <c r="N274" s="38"/>
      <c r="O274" s="38"/>
      <c r="P274" s="38">
        <v>46000100</v>
      </c>
      <c r="Q274" s="38">
        <v>46000100</v>
      </c>
    </row>
    <row r="275" spans="8:17" x14ac:dyDescent="0.2">
      <c r="H275" s="2" t="s">
        <v>82</v>
      </c>
      <c r="I275" s="2" t="s">
        <v>54</v>
      </c>
      <c r="J275" s="38"/>
      <c r="K275" s="38"/>
      <c r="L275" s="38"/>
      <c r="M275" s="38"/>
      <c r="N275" s="38"/>
      <c r="O275" s="38">
        <v>133629520</v>
      </c>
      <c r="P275" s="38"/>
      <c r="Q275" s="38">
        <v>133629520</v>
      </c>
    </row>
    <row r="276" spans="8:17" x14ac:dyDescent="0.2">
      <c r="I276" s="2" t="s">
        <v>55</v>
      </c>
      <c r="J276" s="38"/>
      <c r="K276" s="38"/>
      <c r="L276" s="38"/>
      <c r="M276" s="38"/>
      <c r="N276" s="38"/>
      <c r="O276" s="38">
        <v>5000000</v>
      </c>
      <c r="P276" s="38"/>
      <c r="Q276" s="38">
        <v>5000000</v>
      </c>
    </row>
    <row r="277" spans="8:17" x14ac:dyDescent="0.2">
      <c r="I277" s="2" t="s">
        <v>56</v>
      </c>
      <c r="J277" s="38"/>
      <c r="K277" s="38"/>
      <c r="L277" s="38"/>
      <c r="M277" s="38"/>
      <c r="N277" s="38"/>
      <c r="O277" s="38">
        <v>50000000</v>
      </c>
      <c r="P277" s="38"/>
      <c r="Q277" s="38">
        <v>50000000</v>
      </c>
    </row>
    <row r="278" spans="8:17" x14ac:dyDescent="0.2">
      <c r="I278" s="2" t="s">
        <v>60</v>
      </c>
      <c r="J278" s="38"/>
      <c r="K278" s="38"/>
      <c r="L278" s="38"/>
      <c r="M278" s="38"/>
      <c r="N278" s="38"/>
      <c r="O278" s="38">
        <v>25000000</v>
      </c>
      <c r="P278" s="38"/>
      <c r="Q278" s="38">
        <v>25000000</v>
      </c>
    </row>
    <row r="279" spans="8:17" x14ac:dyDescent="0.2">
      <c r="I279" s="2" t="s">
        <v>62</v>
      </c>
      <c r="J279" s="38"/>
      <c r="K279" s="38"/>
      <c r="L279" s="38"/>
      <c r="M279" s="38"/>
      <c r="N279" s="38"/>
      <c r="O279" s="38">
        <v>665000000</v>
      </c>
      <c r="P279" s="38"/>
      <c r="Q279" s="38">
        <v>665000000</v>
      </c>
    </row>
    <row r="280" spans="8:17" x14ac:dyDescent="0.2">
      <c r="I280" s="2" t="s">
        <v>63</v>
      </c>
      <c r="J280" s="38"/>
      <c r="K280" s="38"/>
      <c r="L280" s="38"/>
      <c r="M280" s="38"/>
      <c r="N280" s="38"/>
      <c r="O280" s="38">
        <v>90000000</v>
      </c>
      <c r="P280" s="38"/>
      <c r="Q280" s="38">
        <v>90000000</v>
      </c>
    </row>
    <row r="281" spans="8:17" x14ac:dyDescent="0.2">
      <c r="I281" s="2" t="s">
        <v>73</v>
      </c>
      <c r="J281" s="38"/>
      <c r="K281" s="38"/>
      <c r="L281" s="38"/>
      <c r="M281" s="38"/>
      <c r="N281" s="38"/>
      <c r="O281" s="38">
        <v>20000000</v>
      </c>
      <c r="P281" s="38"/>
      <c r="Q281" s="38">
        <v>20000000</v>
      </c>
    </row>
    <row r="282" spans="8:17" x14ac:dyDescent="0.2">
      <c r="I282" s="2" t="s">
        <v>74</v>
      </c>
      <c r="J282" s="38"/>
      <c r="K282" s="38"/>
      <c r="L282" s="38"/>
      <c r="M282" s="38"/>
      <c r="N282" s="38"/>
      <c r="O282" s="38">
        <v>70000000</v>
      </c>
      <c r="P282" s="38"/>
      <c r="Q282" s="38">
        <v>70000000</v>
      </c>
    </row>
    <row r="283" spans="8:17" x14ac:dyDescent="0.2">
      <c r="I283" s="2" t="s">
        <v>75</v>
      </c>
      <c r="J283" s="38"/>
      <c r="K283" s="38"/>
      <c r="L283" s="38"/>
      <c r="M283" s="38"/>
      <c r="N283" s="38"/>
      <c r="O283" s="38">
        <v>90700000</v>
      </c>
      <c r="P283" s="38"/>
      <c r="Q283" s="38">
        <v>90700000</v>
      </c>
    </row>
    <row r="284" spans="8:17" x14ac:dyDescent="0.2">
      <c r="I284" s="2" t="s">
        <v>76</v>
      </c>
      <c r="J284" s="38"/>
      <c r="K284" s="38"/>
      <c r="L284" s="38"/>
      <c r="M284" s="38"/>
      <c r="N284" s="38"/>
      <c r="O284" s="38">
        <v>25000000</v>
      </c>
      <c r="P284" s="38"/>
      <c r="Q284" s="38">
        <v>25000000</v>
      </c>
    </row>
    <row r="285" spans="8:17" x14ac:dyDescent="0.2">
      <c r="I285" s="2" t="s">
        <v>77</v>
      </c>
      <c r="J285" s="38"/>
      <c r="K285" s="38"/>
      <c r="L285" s="38"/>
      <c r="M285" s="38"/>
      <c r="N285" s="38"/>
      <c r="O285" s="38">
        <v>25000000</v>
      </c>
      <c r="P285" s="38"/>
      <c r="Q285" s="38">
        <v>25000000</v>
      </c>
    </row>
    <row r="286" spans="8:17" x14ac:dyDescent="0.2">
      <c r="H286" s="2" t="s">
        <v>110</v>
      </c>
      <c r="J286" s="38"/>
      <c r="K286" s="38"/>
      <c r="L286" s="38"/>
      <c r="M286" s="38"/>
      <c r="N286" s="38"/>
      <c r="O286" s="38">
        <v>1199329520</v>
      </c>
      <c r="P286" s="38"/>
      <c r="Q286" s="38">
        <v>1199329520</v>
      </c>
    </row>
    <row r="287" spans="8:17" x14ac:dyDescent="0.2">
      <c r="H287" s="2" t="s">
        <v>83</v>
      </c>
      <c r="I287" s="2" t="s">
        <v>54</v>
      </c>
      <c r="J287" s="38"/>
      <c r="K287" s="38"/>
      <c r="L287" s="38"/>
      <c r="M287" s="38"/>
      <c r="N287" s="38">
        <v>538167675</v>
      </c>
      <c r="O287" s="38"/>
      <c r="P287" s="38"/>
      <c r="Q287" s="38">
        <v>538167675</v>
      </c>
    </row>
    <row r="288" spans="8:17" x14ac:dyDescent="0.2">
      <c r="I288" s="2" t="s">
        <v>55</v>
      </c>
      <c r="J288" s="38"/>
      <c r="K288" s="38"/>
      <c r="L288" s="38"/>
      <c r="M288" s="38"/>
      <c r="N288" s="38">
        <v>587943385</v>
      </c>
      <c r="O288" s="38"/>
      <c r="P288" s="38"/>
      <c r="Q288" s="38">
        <v>587943385</v>
      </c>
    </row>
    <row r="289" spans="8:17" x14ac:dyDescent="0.2">
      <c r="H289" s="2" t="s">
        <v>111</v>
      </c>
      <c r="J289" s="38"/>
      <c r="K289" s="38"/>
      <c r="L289" s="38"/>
      <c r="M289" s="38"/>
      <c r="N289" s="38">
        <v>1126111060</v>
      </c>
      <c r="O289" s="38"/>
      <c r="P289" s="38"/>
      <c r="Q289" s="38">
        <v>1126111060</v>
      </c>
    </row>
    <row r="290" spans="8:17" x14ac:dyDescent="0.2">
      <c r="H290" s="2" t="s">
        <v>84</v>
      </c>
      <c r="I290" s="2" t="s">
        <v>54</v>
      </c>
      <c r="J290" s="38"/>
      <c r="K290" s="38"/>
      <c r="L290" s="38"/>
      <c r="M290" s="38"/>
      <c r="N290" s="38">
        <v>677867095</v>
      </c>
      <c r="O290" s="38"/>
      <c r="P290" s="38"/>
      <c r="Q290" s="38">
        <v>677867095</v>
      </c>
    </row>
    <row r="291" spans="8:17" x14ac:dyDescent="0.2">
      <c r="I291" s="2" t="s">
        <v>55</v>
      </c>
      <c r="J291" s="38"/>
      <c r="K291" s="38"/>
      <c r="L291" s="38"/>
      <c r="M291" s="38"/>
      <c r="N291" s="38">
        <v>902329850</v>
      </c>
      <c r="O291" s="38"/>
      <c r="P291" s="38"/>
      <c r="Q291" s="38">
        <v>902329850</v>
      </c>
    </row>
    <row r="292" spans="8:17" x14ac:dyDescent="0.2">
      <c r="H292" s="2" t="s">
        <v>112</v>
      </c>
      <c r="J292" s="38"/>
      <c r="K292" s="38"/>
      <c r="L292" s="38"/>
      <c r="M292" s="38"/>
      <c r="N292" s="38">
        <v>1580196945</v>
      </c>
      <c r="O292" s="38"/>
      <c r="P292" s="38"/>
      <c r="Q292" s="38">
        <v>1580196945</v>
      </c>
    </row>
    <row r="293" spans="8:17" x14ac:dyDescent="0.2">
      <c r="H293" s="2" t="s">
        <v>53</v>
      </c>
      <c r="J293" s="38">
        <v>2309754345</v>
      </c>
      <c r="K293" s="38">
        <v>3117550605</v>
      </c>
      <c r="L293" s="38">
        <v>6228049135</v>
      </c>
      <c r="M293" s="38">
        <v>1936317540</v>
      </c>
      <c r="N293" s="38">
        <v>2706308005</v>
      </c>
      <c r="O293" s="38">
        <v>1199329520</v>
      </c>
      <c r="P293" s="38">
        <v>46000100</v>
      </c>
      <c r="Q293" s="38">
        <v>17543309250</v>
      </c>
    </row>
  </sheetData>
  <mergeCells count="9">
    <mergeCell ref="A1:H1"/>
    <mergeCell ref="A2:H2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35433070866141736" right="0.19685039370078741" top="0.31496062992125984" bottom="0.19685039370078741" header="0.19685039370078741" footer="0.19685039370078741"/>
  <pageSetup scale="7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4</vt:lpstr>
      <vt:lpstr>'Sumario 4'!Área_de_impresión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2025-01-10T20:19:27Z</dcterms:created>
  <dcterms:modified xsi:type="dcterms:W3CDTF">2025-01-10T20:21:00Z</dcterms:modified>
</cp:coreProperties>
</file>