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1 Gobierno Central\"/>
    </mc:Choice>
  </mc:AlternateContent>
  <xr:revisionPtr revIDLastSave="0" documentId="13_ncr:1_{B3BDBB99-C547-4A2C-98BB-790594BBB2C9}" xr6:coauthVersionLast="36" xr6:coauthVersionMax="36" xr10:uidLastSave="{00000000-0000-0000-0000-000000000000}"/>
  <bookViews>
    <workbookView xWindow="0" yWindow="0" windowWidth="28800" windowHeight="12225" xr2:uid="{5B7BAAA8-34D8-4FD0-8B25-EA5C31EE82F7}"/>
  </bookViews>
  <sheets>
    <sheet name="Sumario 2" sheetId="1" r:id="rId1"/>
  </sheets>
  <externalReferences>
    <externalReference r:id="rId2"/>
  </externalReferences>
  <definedNames>
    <definedName name="_xlnm.Print_Area" localSheetId="0">'Sumario 2'!$A$1:$D$89</definedName>
    <definedName name="_xlnm.Database">#REF!</definedName>
    <definedName name="FLUJO">#REF!</definedName>
    <definedName name="gtok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  <c r="D83" i="1"/>
  <c r="C74" i="1"/>
  <c r="C68" i="1"/>
  <c r="C52" i="1"/>
  <c r="C43" i="1"/>
  <c r="D42" i="1" s="1"/>
  <c r="C40" i="1"/>
  <c r="D39" i="1" s="1"/>
  <c r="C37" i="1"/>
  <c r="C35" i="1"/>
  <c r="C33" i="1"/>
  <c r="D32" i="1" s="1"/>
  <c r="C30" i="1"/>
  <c r="C22" i="1"/>
  <c r="C19" i="1"/>
  <c r="C16" i="1"/>
  <c r="C13" i="1"/>
  <c r="B8" i="1"/>
  <c r="B5" i="1"/>
  <c r="C4" i="1" l="1"/>
  <c r="D3" i="1"/>
  <c r="D48" i="1" s="1"/>
  <c r="C78" i="1"/>
  <c r="D77" i="1" s="1"/>
  <c r="D67" i="1"/>
  <c r="C55" i="1"/>
  <c r="D51" i="1" s="1"/>
  <c r="C63" i="1"/>
  <c r="D89" i="1" l="1"/>
</calcChain>
</file>

<file path=xl/sharedStrings.xml><?xml version="1.0" encoding="utf-8"?>
<sst xmlns="http://schemas.openxmlformats.org/spreadsheetml/2006/main" count="91" uniqueCount="86">
  <si>
    <t>(En  US dólares)</t>
  </si>
  <si>
    <t>SUMARIO No. 2  COMPOSICION ECONOMICA DE INGRESOS Y GASTOS</t>
  </si>
  <si>
    <t>I. INGRESOS CORRIENTES</t>
  </si>
  <si>
    <t xml:space="preserve"> </t>
  </si>
  <si>
    <t>A. Ingresos Tributarios</t>
  </si>
  <si>
    <t>1. Impuestos Directos</t>
  </si>
  <si>
    <t>Impuesto sobre la Renta</t>
  </si>
  <si>
    <t>Impuesto sobre Transferencia de Bienes Raíces</t>
  </si>
  <si>
    <t>2. Impuestos Indirectos</t>
  </si>
  <si>
    <t>Impuesto Sobre el Comercio Exterior</t>
  </si>
  <si>
    <t>Impuesto a la Transferencia de Bienes Muebles y a la Prestación de Servicios</t>
  </si>
  <si>
    <t>Impuestos a Productos Específicos</t>
  </si>
  <si>
    <t>Impuestos Diversos</t>
  </si>
  <si>
    <t>B. Ingresos No Tributarios</t>
  </si>
  <si>
    <t>Tasas</t>
  </si>
  <si>
    <t>Derechos</t>
  </si>
  <si>
    <t>C.  Contribuciones a la Seguridad Social</t>
  </si>
  <si>
    <t>Del Sector Privado</t>
  </si>
  <si>
    <t>Del Sector Público</t>
  </si>
  <si>
    <t>D. Venta de Bienes y Servicios</t>
  </si>
  <si>
    <t>Ingresos por Prestación de Servicios Públicos</t>
  </si>
  <si>
    <t>Ventas de Desechos y Residuos</t>
  </si>
  <si>
    <t>E. Ingresos Financieros y Otros</t>
  </si>
  <si>
    <t>Rendimientos de Títulos y Valores</t>
  </si>
  <si>
    <t>Intereses por Préstamos</t>
  </si>
  <si>
    <t>Multas e Intereses por Mora</t>
  </si>
  <si>
    <t>Arrendamiento de Bienes</t>
  </si>
  <si>
    <t>Garantías y Fianzas</t>
  </si>
  <si>
    <t>Indemnizaciones y Valores no Reclamados</t>
  </si>
  <si>
    <t>Otros Ingresos no Clasificados</t>
  </si>
  <si>
    <t>F. Transferencias Corrientes</t>
  </si>
  <si>
    <t>II. INGRESOS DE CAPITAL</t>
  </si>
  <si>
    <t>A. Venta de Activos Fijos</t>
  </si>
  <si>
    <t>Venta de Bienes Muebles</t>
  </si>
  <si>
    <t>B. Transferencias de Capital</t>
  </si>
  <si>
    <t>Del Sector Externo</t>
  </si>
  <si>
    <t>C. Recuperación de Inversiones Financieras</t>
  </si>
  <si>
    <t>Recuperación de Préstamos</t>
  </si>
  <si>
    <t>III. FINANCIAMIENTO</t>
  </si>
  <si>
    <t xml:space="preserve">A. Endeudamiento Público </t>
  </si>
  <si>
    <t>Contratación de Empréstitos Externos</t>
  </si>
  <si>
    <t>IV. INGRESOS POR CONTRIBUCIONES ESPECIALES</t>
  </si>
  <si>
    <t>A. Ingresos por Contribuciones Especiales</t>
  </si>
  <si>
    <t>Contribución Especial Sobre el Diesel y Gasolina</t>
  </si>
  <si>
    <t>Contribución Sobre Bebidas Alcohólicas, Tabaco y Armas</t>
  </si>
  <si>
    <t>Contribución Especial para la Promoción Turística</t>
  </si>
  <si>
    <t>Contribución Especial para la Estabilización de las Tarifas del Servicio Público de Transporte Colectivo de Pasajeros</t>
  </si>
  <si>
    <t>TOTAL INGRESOS</t>
  </si>
  <si>
    <t>I. GASTOS CORRIENTES</t>
  </si>
  <si>
    <t>A. Gastos de Consumo o Gestión Operativa</t>
  </si>
  <si>
    <t>Remuneraciones</t>
  </si>
  <si>
    <t>Bienes y Servicios</t>
  </si>
  <si>
    <t>B. Gastos Financieros y Otros</t>
  </si>
  <si>
    <t>Intereses y Comisiones de Títulos y Valores en el Mercado Nacional</t>
  </si>
  <si>
    <t>Intereses y Comisiones de Títulos y Valores en el Mercado Externo</t>
  </si>
  <si>
    <t>Intereses y Comisiones de Empréstitos Internos</t>
  </si>
  <si>
    <t>Intereses y Comisiones de Empréstitos Externos</t>
  </si>
  <si>
    <t>Impuestos, Tasas y Derechos</t>
  </si>
  <si>
    <t>Seguros, Comisiones y Gastos Bancarios</t>
  </si>
  <si>
    <t>Otros Gastos No Clasificados</t>
  </si>
  <si>
    <t>C. Transferencias Corrientes</t>
  </si>
  <si>
    <t>Al Sector Público</t>
  </si>
  <si>
    <t>Al Sector Privado</t>
  </si>
  <si>
    <t>Al Sector Externo</t>
  </si>
  <si>
    <t>II. GASTOS DE CAPITAL</t>
  </si>
  <si>
    <t>A.  Inversión en Activos Fijos</t>
  </si>
  <si>
    <t>Bienes Muebles</t>
  </si>
  <si>
    <t>Bienes Inmuebles</t>
  </si>
  <si>
    <t>Intangibles</t>
  </si>
  <si>
    <t>Infraestructura</t>
  </si>
  <si>
    <t>B.  Inversión en Capital Humano</t>
  </si>
  <si>
    <t>C. Transferencias de  Capital</t>
  </si>
  <si>
    <t>III. APLICACIONES FINANCIERAS</t>
  </si>
  <si>
    <t>A.  Amortización Endeudamiento Público</t>
  </si>
  <si>
    <t>Rescate de Colocaciones de Títulos y Valores en el Mercado Nacional</t>
  </si>
  <si>
    <t>Rescate de Colocaciones de Títulos y Valores en el Mercado Externo</t>
  </si>
  <si>
    <t>Amortización de Empréstitos Internos</t>
  </si>
  <si>
    <t>Amortización de Empréstitos Externos</t>
  </si>
  <si>
    <t>IV. GASTOS DE CONTRIBUCIONES ESPECIALES</t>
  </si>
  <si>
    <t>A.  Transferencias de Contribuciones Especiales</t>
  </si>
  <si>
    <t>Fondo de Conservación Vial</t>
  </si>
  <si>
    <t>Fondo Solidario para la Salud</t>
  </si>
  <si>
    <t>Corporación Salvadoreña de Turismo</t>
  </si>
  <si>
    <t>Transporte</t>
  </si>
  <si>
    <t xml:space="preserve">                    TOTAL GASTOS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</si>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</sst>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0"/>
      <name val="Arial"/>
    </font>
    <font>
      <sz val="10"/>
      <name val="Museo Sans 100"/>
      <family val="3"/>
    </font>
    <font>
      <b/>
      <sz val="14"/>
      <name val="Museo Sans 900"/>
      <family val="3"/>
    </font>
    <font>
      <b/>
      <sz val="10"/>
      <name val="Museo Sans 700"/>
      <family val="3"/>
    </font>
    <font>
      <b/>
      <sz val="10"/>
      <name val="Museo Sans 100"/>
      <family val="3"/>
    </font>
    <font>
      <sz val="10"/>
      <name val="Arial"/>
      <family val="2"/>
    </font>
    <font>
      <b/>
      <u val="singleAccounting"/>
      <sz val="10"/>
      <name val="Museo Sans 100"/>
      <family val="3"/>
    </font>
    <font>
      <sz val="10"/>
      <color rgb="FFFF0000"/>
      <name val="Museo Sans 100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3" fillId="0" borderId="6" xfId="0" quotePrefix="1" applyNumberFormat="1" applyFont="1" applyFill="1" applyBorder="1" applyAlignment="1">
      <alignment horizontal="center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 applyProtection="1">
      <alignment horizontal="left" vertical="center" indent="1"/>
    </xf>
    <xf numFmtId="41" fontId="4" fillId="0" borderId="9" xfId="1" applyNumberFormat="1" applyFont="1" applyFill="1" applyBorder="1" applyAlignment="1" applyProtection="1">
      <alignment vertical="center"/>
    </xf>
    <xf numFmtId="41" fontId="1" fillId="0" borderId="0" xfId="0" applyNumberFormat="1" applyFont="1" applyFill="1" applyBorder="1" applyAlignment="1">
      <alignment vertical="center"/>
    </xf>
    <xf numFmtId="41" fontId="1" fillId="0" borderId="0" xfId="1" applyNumberFormat="1" applyFont="1" applyFill="1" applyBorder="1" applyAlignment="1" applyProtection="1">
      <alignment vertical="center"/>
    </xf>
    <xf numFmtId="49" fontId="4" fillId="0" borderId="8" xfId="0" applyNumberFormat="1" applyFont="1" applyFill="1" applyBorder="1" applyAlignment="1" applyProtection="1">
      <alignment horizontal="left" vertical="center"/>
    </xf>
    <xf numFmtId="41" fontId="4" fillId="0" borderId="8" xfId="1" applyNumberFormat="1" applyFont="1" applyFill="1" applyBorder="1" applyAlignment="1">
      <alignment vertical="center"/>
    </xf>
    <xf numFmtId="41" fontId="4" fillId="0" borderId="8" xfId="1" applyNumberFormat="1" applyFont="1" applyFill="1" applyBorder="1" applyAlignment="1" applyProtection="1">
      <alignment vertical="center"/>
    </xf>
    <xf numFmtId="41" fontId="4" fillId="0" borderId="9" xfId="1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horizontal="left" vertical="center" indent="1"/>
    </xf>
    <xf numFmtId="41" fontId="4" fillId="0" borderId="0" xfId="1" applyNumberFormat="1" applyFont="1" applyFill="1" applyBorder="1" applyAlignment="1" applyProtection="1">
      <alignment vertical="center"/>
    </xf>
    <xf numFmtId="41" fontId="6" fillId="0" borderId="0" xfId="1" applyNumberFormat="1" applyFont="1" applyFill="1" applyBorder="1" applyAlignment="1" applyProtection="1">
      <alignment vertical="center"/>
    </xf>
    <xf numFmtId="41" fontId="4" fillId="0" borderId="3" xfId="1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left" vertical="center" indent="2"/>
    </xf>
    <xf numFmtId="0" fontId="1" fillId="0" borderId="0" xfId="0" applyFont="1" applyFill="1" applyBorder="1" applyAlignment="1">
      <alignment horizontal="left" vertical="center" indent="3"/>
    </xf>
    <xf numFmtId="49" fontId="1" fillId="0" borderId="0" xfId="0" applyNumberFormat="1" applyFont="1" applyFill="1" applyBorder="1" applyAlignment="1" applyProtection="1">
      <alignment horizontal="left" vertical="center" indent="3"/>
    </xf>
    <xf numFmtId="49" fontId="1" fillId="0" borderId="0" xfId="0" applyNumberFormat="1" applyFont="1" applyFill="1" applyBorder="1" applyAlignment="1">
      <alignment horizontal="left" vertical="center" indent="3"/>
    </xf>
    <xf numFmtId="41" fontId="4" fillId="0" borderId="0" xfId="1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1" fillId="0" borderId="8" xfId="1" applyNumberFormat="1" applyFont="1" applyFill="1" applyBorder="1" applyAlignment="1" applyProtection="1">
      <alignment vertical="center"/>
    </xf>
    <xf numFmtId="49" fontId="4" fillId="0" borderId="10" xfId="0" applyNumberFormat="1" applyFont="1" applyFill="1" applyBorder="1" applyAlignment="1" applyProtection="1">
      <alignment horizontal="left" vertical="center" indent="1"/>
    </xf>
    <xf numFmtId="41" fontId="1" fillId="0" borderId="10" xfId="1" applyNumberFormat="1" applyFont="1" applyFill="1" applyBorder="1" applyAlignment="1" applyProtection="1">
      <alignment vertical="center"/>
    </xf>
    <xf numFmtId="41" fontId="4" fillId="0" borderId="10" xfId="1" applyNumberFormat="1" applyFont="1" applyFill="1" applyBorder="1" applyAlignment="1" applyProtection="1">
      <alignment vertical="center"/>
    </xf>
    <xf numFmtId="41" fontId="4" fillId="0" borderId="11" xfId="1" applyNumberFormat="1" applyFont="1" applyFill="1" applyBorder="1" applyAlignment="1" applyProtection="1">
      <alignment vertical="center"/>
    </xf>
    <xf numFmtId="49" fontId="4" fillId="0" borderId="12" xfId="0" applyNumberFormat="1" applyFont="1" applyFill="1" applyBorder="1" applyAlignment="1" applyProtection="1">
      <alignment horizontal="center" vertical="center"/>
    </xf>
    <xf numFmtId="41" fontId="4" fillId="0" borderId="12" xfId="1" applyNumberFormat="1" applyFont="1" applyFill="1" applyBorder="1" applyAlignment="1" applyProtection="1">
      <alignment vertical="center"/>
    </xf>
    <xf numFmtId="41" fontId="4" fillId="0" borderId="13" xfId="1" applyNumberFormat="1" applyFont="1" applyFill="1" applyBorder="1" applyAlignment="1">
      <alignment vertical="center"/>
    </xf>
    <xf numFmtId="49" fontId="3" fillId="0" borderId="4" xfId="0" quotePrefix="1" applyNumberFormat="1" applyFont="1" applyFill="1" applyBorder="1" applyAlignment="1">
      <alignment horizontal="center" vertical="center"/>
    </xf>
    <xf numFmtId="49" fontId="3" fillId="0" borderId="5" xfId="0" quotePrefix="1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 applyProtection="1">
      <alignment horizontal="left" vertical="center" indent="1"/>
    </xf>
    <xf numFmtId="41" fontId="4" fillId="0" borderId="14" xfId="1" applyNumberFormat="1" applyFont="1" applyFill="1" applyBorder="1" applyAlignment="1" applyProtection="1">
      <alignment vertical="center"/>
    </xf>
    <xf numFmtId="41" fontId="4" fillId="0" borderId="15" xfId="1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left" vertical="center" indent="4"/>
    </xf>
    <xf numFmtId="41" fontId="4" fillId="0" borderId="0" xfId="0" applyNumberFormat="1" applyFont="1" applyFill="1" applyBorder="1" applyAlignment="1">
      <alignment vertical="center"/>
    </xf>
    <xf numFmtId="41" fontId="1" fillId="0" borderId="3" xfId="0" applyNumberFormat="1" applyFont="1" applyFill="1" applyBorder="1" applyAlignment="1">
      <alignment vertical="center"/>
    </xf>
    <xf numFmtId="41" fontId="1" fillId="0" borderId="0" xfId="1" applyNumberFormat="1" applyFont="1" applyFill="1" applyBorder="1" applyAlignment="1">
      <alignment vertical="center"/>
    </xf>
    <xf numFmtId="41" fontId="1" fillId="0" borderId="8" xfId="1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 applyProtection="1">
      <alignment horizontal="left" vertical="center" indent="2"/>
    </xf>
    <xf numFmtId="41" fontId="1" fillId="0" borderId="10" xfId="1" applyNumberFormat="1" applyFont="1" applyFill="1" applyBorder="1" applyAlignment="1">
      <alignment vertical="center"/>
    </xf>
    <xf numFmtId="41" fontId="6" fillId="0" borderId="10" xfId="1" applyNumberFormat="1" applyFont="1" applyFill="1" applyBorder="1" applyAlignment="1">
      <alignment vertical="center"/>
    </xf>
    <xf numFmtId="41" fontId="4" fillId="0" borderId="13" xfId="1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>
      <alignment vertical="center"/>
    </xf>
    <xf numFmtId="41" fontId="7" fillId="2" borderId="0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5B49E305-E688-404F-8634-B2FC5310D449}"/>
            </a:ext>
          </a:extLst>
        </xdr:cNvPr>
        <xdr:cNvSpPr>
          <a:spLocks noChangeArrowheads="1"/>
        </xdr:cNvSpPr>
      </xdr:nvSpPr>
      <xdr:spPr bwMode="auto">
        <a:xfrm>
          <a:off x="0" y="5038725"/>
          <a:ext cx="107632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s-E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lobalis/Global%202025/Formulaci&#243;n/Sumarios/Sumarios%20Ley%20de%20Presupuesto%20Aprobada%202025/01%20Gobierno%20Centra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-Acceso"/>
      <sheetName val="Base-Económica"/>
      <sheetName val="Base-Rubros-Unidades"/>
      <sheetName val="Base-Rangos Salarial"/>
      <sheetName val="Base-Plazas-Actividad"/>
      <sheetName val="Sumario 1 y 2"/>
      <sheetName val="Sumario 3"/>
      <sheetName val="Sumario 4"/>
      <sheetName val="Sumario 5"/>
      <sheetName val="Sumario 6"/>
      <sheetName val="Sumario 7"/>
      <sheetName val="Sumario 8"/>
      <sheetName val="Sumario 9"/>
      <sheetName val="Sumario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6A0DC-9E55-4F94-9A28-81644C8E7C02}">
  <sheetPr>
    <tabColor rgb="FFFFC000"/>
  </sheetPr>
  <dimension ref="A1:AM96"/>
  <sheetViews>
    <sheetView showGridLines="0" showZeros="0" tabSelected="1" topLeftCell="A28" zoomScale="90" zoomScaleNormal="90" zoomScaleSheetLayoutView="75" workbookViewId="0">
      <selection activeCell="G78" sqref="G78"/>
    </sheetView>
  </sheetViews>
  <sheetFormatPr baseColWidth="10" defaultRowHeight="12.75" x14ac:dyDescent="0.2"/>
  <cols>
    <col min="1" max="1" width="109.42578125" style="47" customWidth="1"/>
    <col min="2" max="2" width="16.85546875" style="1" customWidth="1"/>
    <col min="3" max="3" width="16.42578125" style="1" customWidth="1"/>
    <col min="4" max="4" width="18.7109375" style="1" customWidth="1"/>
    <col min="5" max="5" width="11.42578125" style="1"/>
    <col min="6" max="6" width="24.42578125" style="1" customWidth="1"/>
    <col min="7" max="7" width="12.7109375" style="1" bestFit="1" customWidth="1"/>
    <col min="8" max="8" width="12" style="1" bestFit="1" customWidth="1"/>
    <col min="9" max="9" width="27.5703125" style="1" customWidth="1"/>
    <col min="10" max="10" width="16.42578125" style="1" customWidth="1"/>
    <col min="11" max="11" width="17" style="1" customWidth="1"/>
    <col min="12" max="33" width="16.42578125" style="1" customWidth="1"/>
    <col min="34" max="34" width="17" style="1" customWidth="1"/>
    <col min="35" max="16384" width="11.42578125" style="1"/>
  </cols>
  <sheetData>
    <row r="1" spans="1:4" ht="26.1" customHeight="1" thickTop="1" x14ac:dyDescent="0.2">
      <c r="A1" s="2" t="s">
        <v>1</v>
      </c>
      <c r="B1" s="2"/>
      <c r="C1" s="2"/>
      <c r="D1" s="3"/>
    </row>
    <row r="2" spans="1:4" x14ac:dyDescent="0.2">
      <c r="A2" s="4" t="s">
        <v>0</v>
      </c>
      <c r="B2" s="4"/>
      <c r="C2" s="4"/>
      <c r="D2" s="5"/>
    </row>
    <row r="3" spans="1:4" ht="15.95" customHeight="1" x14ac:dyDescent="0.2">
      <c r="A3" s="10" t="s">
        <v>2</v>
      </c>
      <c r="B3" s="11" t="s">
        <v>3</v>
      </c>
      <c r="C3" s="12"/>
      <c r="D3" s="13">
        <f>+C4+C13+C16+C19+C22+C30</f>
        <v>8205422997</v>
      </c>
    </row>
    <row r="4" spans="1:4" ht="15.95" customHeight="1" x14ac:dyDescent="0.2">
      <c r="A4" s="14" t="s">
        <v>4</v>
      </c>
      <c r="B4" s="15"/>
      <c r="C4" s="16">
        <f>+B5+B8</f>
        <v>7615781088</v>
      </c>
      <c r="D4" s="17"/>
    </row>
    <row r="5" spans="1:4" ht="15.95" customHeight="1" x14ac:dyDescent="0.2">
      <c r="A5" s="18" t="s">
        <v>5</v>
      </c>
      <c r="B5" s="16">
        <f>SUM(B6:B7)</f>
        <v>3275232228</v>
      </c>
      <c r="C5" s="15"/>
      <c r="D5" s="17"/>
    </row>
    <row r="6" spans="1:4" ht="15.95" customHeight="1" x14ac:dyDescent="0.2">
      <c r="A6" s="19" t="s">
        <v>6</v>
      </c>
      <c r="B6" s="9">
        <v>3214361988</v>
      </c>
      <c r="C6" s="15"/>
      <c r="D6" s="17"/>
    </row>
    <row r="7" spans="1:4" ht="15.95" customHeight="1" x14ac:dyDescent="0.2">
      <c r="A7" s="19" t="s">
        <v>7</v>
      </c>
      <c r="B7" s="9">
        <v>60870240</v>
      </c>
      <c r="C7" s="15"/>
      <c r="D7" s="17"/>
    </row>
    <row r="8" spans="1:4" ht="15.95" customHeight="1" x14ac:dyDescent="0.2">
      <c r="A8" s="18" t="s">
        <v>8</v>
      </c>
      <c r="B8" s="16">
        <f>SUM(B9:B12)</f>
        <v>4340548860</v>
      </c>
      <c r="C8" s="15"/>
      <c r="D8" s="17"/>
    </row>
    <row r="9" spans="1:4" ht="15.95" customHeight="1" x14ac:dyDescent="0.2">
      <c r="A9" s="19" t="s">
        <v>9</v>
      </c>
      <c r="B9" s="9">
        <v>381417030</v>
      </c>
      <c r="C9" s="15"/>
      <c r="D9" s="17"/>
    </row>
    <row r="10" spans="1:4" ht="15.95" customHeight="1" x14ac:dyDescent="0.2">
      <c r="A10" s="19" t="s">
        <v>10</v>
      </c>
      <c r="B10" s="9">
        <v>3717125388</v>
      </c>
      <c r="C10" s="15"/>
      <c r="D10" s="17"/>
    </row>
    <row r="11" spans="1:4" ht="15.95" customHeight="1" x14ac:dyDescent="0.2">
      <c r="A11" s="19" t="s">
        <v>11</v>
      </c>
      <c r="B11" s="9">
        <v>190266732</v>
      </c>
      <c r="C11" s="15"/>
      <c r="D11" s="17"/>
    </row>
    <row r="12" spans="1:4" ht="15.95" customHeight="1" x14ac:dyDescent="0.2">
      <c r="A12" s="19" t="s">
        <v>12</v>
      </c>
      <c r="B12" s="9">
        <v>51739710</v>
      </c>
      <c r="C12" s="15"/>
      <c r="D12" s="17"/>
    </row>
    <row r="13" spans="1:4" ht="15.95" customHeight="1" x14ac:dyDescent="0.2">
      <c r="A13" s="14" t="s">
        <v>13</v>
      </c>
      <c r="B13" s="15"/>
      <c r="C13" s="16">
        <f>SUM(B14:B15)</f>
        <v>58902130</v>
      </c>
      <c r="D13" s="17"/>
    </row>
    <row r="14" spans="1:4" ht="15.95" customHeight="1" x14ac:dyDescent="0.2">
      <c r="A14" s="20" t="s">
        <v>14</v>
      </c>
      <c r="B14" s="9">
        <v>19394675</v>
      </c>
      <c r="C14" s="15"/>
      <c r="D14" s="17"/>
    </row>
    <row r="15" spans="1:4" ht="15.95" customHeight="1" x14ac:dyDescent="0.2">
      <c r="A15" s="20" t="s">
        <v>15</v>
      </c>
      <c r="B15" s="9">
        <v>39507455</v>
      </c>
      <c r="C15" s="15"/>
      <c r="D15" s="17"/>
    </row>
    <row r="16" spans="1:4" ht="15.95" customHeight="1" x14ac:dyDescent="0.2">
      <c r="A16" s="14" t="s">
        <v>16</v>
      </c>
      <c r="B16" s="9"/>
      <c r="C16" s="16">
        <f>SUM(B17:B18)</f>
        <v>45883387</v>
      </c>
      <c r="D16" s="17"/>
    </row>
    <row r="17" spans="1:4" ht="15.95" customHeight="1" x14ac:dyDescent="0.2">
      <c r="A17" s="20" t="s">
        <v>17</v>
      </c>
      <c r="B17" s="9">
        <v>45832030</v>
      </c>
      <c r="C17" s="15"/>
      <c r="D17" s="17"/>
    </row>
    <row r="18" spans="1:4" ht="15.95" customHeight="1" x14ac:dyDescent="0.2">
      <c r="A18" s="20" t="s">
        <v>18</v>
      </c>
      <c r="B18" s="9">
        <v>51357</v>
      </c>
      <c r="C18" s="15"/>
      <c r="D18" s="17"/>
    </row>
    <row r="19" spans="1:4" ht="15.95" customHeight="1" x14ac:dyDescent="0.2">
      <c r="A19" s="14" t="s">
        <v>19</v>
      </c>
      <c r="B19" s="15"/>
      <c r="C19" s="16">
        <f>SUM(B20:B21)</f>
        <v>6543720</v>
      </c>
      <c r="D19" s="17"/>
    </row>
    <row r="20" spans="1:4" ht="15.95" customHeight="1" x14ac:dyDescent="0.2">
      <c r="A20" s="20" t="s">
        <v>20</v>
      </c>
      <c r="B20" s="9">
        <v>6071070</v>
      </c>
      <c r="C20" s="15"/>
      <c r="D20" s="17"/>
    </row>
    <row r="21" spans="1:4" ht="15.95" customHeight="1" x14ac:dyDescent="0.2">
      <c r="A21" s="20" t="s">
        <v>21</v>
      </c>
      <c r="B21" s="9">
        <v>472650</v>
      </c>
      <c r="C21" s="15"/>
      <c r="D21" s="17"/>
    </row>
    <row r="22" spans="1:4" ht="15.95" customHeight="1" x14ac:dyDescent="0.2">
      <c r="A22" s="14" t="s">
        <v>22</v>
      </c>
      <c r="B22" s="15"/>
      <c r="C22" s="16">
        <f>SUM(B23:B29)</f>
        <v>408079217</v>
      </c>
      <c r="D22" s="17"/>
    </row>
    <row r="23" spans="1:4" ht="15.95" customHeight="1" x14ac:dyDescent="0.2">
      <c r="A23" s="20" t="s">
        <v>23</v>
      </c>
      <c r="B23" s="9">
        <v>8077715</v>
      </c>
      <c r="C23" s="15"/>
      <c r="D23" s="17"/>
    </row>
    <row r="24" spans="1:4" ht="15.95" customHeight="1" x14ac:dyDescent="0.2">
      <c r="A24" s="20" t="s">
        <v>24</v>
      </c>
      <c r="B24" s="9">
        <v>134895</v>
      </c>
      <c r="C24" s="15"/>
      <c r="D24" s="17"/>
    </row>
    <row r="25" spans="1:4" ht="15.95" customHeight="1" x14ac:dyDescent="0.2">
      <c r="A25" s="20" t="s">
        <v>25</v>
      </c>
      <c r="B25" s="9">
        <v>56200150</v>
      </c>
      <c r="C25" s="15"/>
      <c r="D25" s="17"/>
    </row>
    <row r="26" spans="1:4" ht="15.95" customHeight="1" x14ac:dyDescent="0.2">
      <c r="A26" s="20" t="s">
        <v>26</v>
      </c>
      <c r="B26" s="9">
        <v>20090</v>
      </c>
      <c r="C26" s="15"/>
      <c r="D26" s="17"/>
    </row>
    <row r="27" spans="1:4" ht="15.95" customHeight="1" x14ac:dyDescent="0.2">
      <c r="A27" s="20" t="s">
        <v>27</v>
      </c>
      <c r="B27" s="9">
        <v>1451315</v>
      </c>
      <c r="C27" s="15"/>
      <c r="D27" s="17"/>
    </row>
    <row r="28" spans="1:4" ht="15.95" customHeight="1" x14ac:dyDescent="0.2">
      <c r="A28" s="20" t="s">
        <v>28</v>
      </c>
      <c r="B28" s="9">
        <v>155950</v>
      </c>
      <c r="C28" s="15"/>
      <c r="D28" s="17"/>
    </row>
    <row r="29" spans="1:4" ht="15.95" customHeight="1" x14ac:dyDescent="0.2">
      <c r="A29" s="20" t="s">
        <v>29</v>
      </c>
      <c r="B29" s="9">
        <v>342039102</v>
      </c>
      <c r="C29" s="15"/>
      <c r="D29" s="17"/>
    </row>
    <row r="30" spans="1:4" ht="15.95" customHeight="1" x14ac:dyDescent="0.2">
      <c r="A30" s="14" t="s">
        <v>30</v>
      </c>
      <c r="B30" s="15"/>
      <c r="C30" s="16">
        <f>SUM(B31:B31)</f>
        <v>70233455</v>
      </c>
      <c r="D30" s="17"/>
    </row>
    <row r="31" spans="1:4" ht="15.95" customHeight="1" x14ac:dyDescent="0.2">
      <c r="A31" s="20" t="s">
        <v>18</v>
      </c>
      <c r="B31" s="9">
        <v>70233455</v>
      </c>
      <c r="C31" s="15"/>
      <c r="D31" s="17"/>
    </row>
    <row r="32" spans="1:4" ht="15.95" customHeight="1" x14ac:dyDescent="0.2">
      <c r="A32" s="10" t="s">
        <v>31</v>
      </c>
      <c r="B32" s="12"/>
      <c r="C32" s="12"/>
      <c r="D32" s="7">
        <f>+C33+C35+C37</f>
        <v>24136659</v>
      </c>
    </row>
    <row r="33" spans="1:39" ht="15.95" customHeight="1" x14ac:dyDescent="0.2">
      <c r="A33" s="14" t="s">
        <v>32</v>
      </c>
      <c r="B33" s="15"/>
      <c r="C33" s="16">
        <f>SUM(B34:B34)</f>
        <v>206549</v>
      </c>
      <c r="D33" s="17"/>
    </row>
    <row r="34" spans="1:39" ht="15.95" customHeight="1" x14ac:dyDescent="0.2">
      <c r="A34" s="20" t="s">
        <v>33</v>
      </c>
      <c r="B34" s="9">
        <v>206549</v>
      </c>
      <c r="C34" s="15"/>
      <c r="D34" s="17"/>
    </row>
    <row r="35" spans="1:39" ht="15.95" customHeight="1" x14ac:dyDescent="0.2">
      <c r="A35" s="14" t="s">
        <v>34</v>
      </c>
      <c r="B35" s="15"/>
      <c r="C35" s="16">
        <f>SUM(B36:B36)</f>
        <v>23570485</v>
      </c>
      <c r="D35" s="17"/>
    </row>
    <row r="36" spans="1:39" ht="15.95" customHeight="1" x14ac:dyDescent="0.2">
      <c r="A36" s="20" t="s">
        <v>35</v>
      </c>
      <c r="B36" s="9">
        <v>23570485</v>
      </c>
      <c r="C36" s="15"/>
      <c r="D36" s="17"/>
    </row>
    <row r="37" spans="1:39" ht="15.95" customHeight="1" x14ac:dyDescent="0.2">
      <c r="A37" s="14" t="s">
        <v>36</v>
      </c>
      <c r="B37" s="15"/>
      <c r="C37" s="16">
        <f>SUM(B38:B38)</f>
        <v>359625</v>
      </c>
      <c r="D37" s="17"/>
    </row>
    <row r="38" spans="1:39" ht="15.95" customHeight="1" x14ac:dyDescent="0.2">
      <c r="A38" s="21" t="s">
        <v>37</v>
      </c>
      <c r="B38" s="9">
        <v>359625</v>
      </c>
      <c r="C38" s="22"/>
      <c r="D38" s="23"/>
    </row>
    <row r="39" spans="1:39" ht="15.95" customHeight="1" x14ac:dyDescent="0.2">
      <c r="A39" s="10" t="s">
        <v>38</v>
      </c>
      <c r="B39" s="11"/>
      <c r="C39" s="12"/>
      <c r="D39" s="13">
        <f>+C40</f>
        <v>1202827410</v>
      </c>
    </row>
    <row r="40" spans="1:39" ht="15.95" customHeight="1" x14ac:dyDescent="0.2">
      <c r="A40" s="14" t="s">
        <v>39</v>
      </c>
      <c r="B40" s="15"/>
      <c r="C40" s="24">
        <f>SUM(B41:B41)</f>
        <v>1202827410</v>
      </c>
      <c r="D40" s="23"/>
    </row>
    <row r="41" spans="1:39" ht="15.95" customHeight="1" x14ac:dyDescent="0.2">
      <c r="A41" s="20" t="s">
        <v>40</v>
      </c>
      <c r="B41" s="9">
        <v>1202827410</v>
      </c>
      <c r="C41" s="15"/>
      <c r="D41" s="17"/>
      <c r="AM41" s="1">
        <v>124690</v>
      </c>
    </row>
    <row r="42" spans="1:39" ht="15.95" customHeight="1" x14ac:dyDescent="0.2">
      <c r="A42" s="10" t="s">
        <v>41</v>
      </c>
      <c r="B42" s="25"/>
      <c r="C42" s="12"/>
      <c r="D42" s="7">
        <f>C43</f>
        <v>230610076</v>
      </c>
    </row>
    <row r="43" spans="1:39" ht="15.95" customHeight="1" x14ac:dyDescent="0.2">
      <c r="A43" s="26" t="s">
        <v>42</v>
      </c>
      <c r="B43" s="27"/>
      <c r="C43" s="28">
        <f>SUM(B44:B47)</f>
        <v>230610076</v>
      </c>
      <c r="D43" s="29"/>
    </row>
    <row r="44" spans="1:39" ht="15.95" customHeight="1" x14ac:dyDescent="0.2">
      <c r="A44" s="20" t="s">
        <v>43</v>
      </c>
      <c r="B44" s="9">
        <v>116220950</v>
      </c>
      <c r="C44" s="15"/>
      <c r="D44" s="17"/>
    </row>
    <row r="45" spans="1:39" ht="15.95" customHeight="1" x14ac:dyDescent="0.2">
      <c r="A45" s="20" t="s">
        <v>44</v>
      </c>
      <c r="B45" s="9">
        <v>61820028</v>
      </c>
      <c r="C45" s="15"/>
      <c r="D45" s="17"/>
    </row>
    <row r="46" spans="1:39" ht="15.95" customHeight="1" x14ac:dyDescent="0.2">
      <c r="A46" s="20" t="s">
        <v>45</v>
      </c>
      <c r="B46" s="9">
        <v>13828778</v>
      </c>
      <c r="C46" s="15"/>
      <c r="D46" s="17"/>
    </row>
    <row r="47" spans="1:39" ht="15.95" customHeight="1" thickBot="1" x14ac:dyDescent="0.25">
      <c r="A47" s="20" t="s">
        <v>46</v>
      </c>
      <c r="B47" s="9">
        <v>38740320</v>
      </c>
      <c r="C47" s="15"/>
      <c r="D47" s="17"/>
    </row>
    <row r="48" spans="1:39" ht="20.25" customHeight="1" thickTop="1" thickBot="1" x14ac:dyDescent="0.25">
      <c r="A48" s="30" t="s">
        <v>47</v>
      </c>
      <c r="B48" s="31"/>
      <c r="C48" s="31"/>
      <c r="D48" s="32">
        <f>D3+D32+D39+D42</f>
        <v>9662997142</v>
      </c>
    </row>
    <row r="49" spans="1:4" ht="60" customHeight="1" thickTop="1" x14ac:dyDescent="0.2">
      <c r="A49" s="2" t="s">
        <v>1</v>
      </c>
      <c r="B49" s="2"/>
      <c r="C49" s="2"/>
      <c r="D49" s="3"/>
    </row>
    <row r="50" spans="1:4" ht="22.5" customHeight="1" thickBot="1" x14ac:dyDescent="0.25">
      <c r="A50" s="33" t="s">
        <v>0</v>
      </c>
      <c r="B50" s="33"/>
      <c r="C50" s="33"/>
      <c r="D50" s="34"/>
    </row>
    <row r="51" spans="1:4" ht="21" customHeight="1" thickTop="1" x14ac:dyDescent="0.2">
      <c r="A51" s="35" t="s">
        <v>48</v>
      </c>
      <c r="B51" s="36"/>
      <c r="C51" s="36"/>
      <c r="D51" s="37">
        <f>+C52+C55+C63</f>
        <v>6361818879</v>
      </c>
    </row>
    <row r="52" spans="1:4" ht="21" customHeight="1" x14ac:dyDescent="0.2">
      <c r="A52" s="18" t="s">
        <v>49</v>
      </c>
      <c r="B52" s="15"/>
      <c r="C52" s="24">
        <f>SUM(B53:B54)</f>
        <v>2920625258</v>
      </c>
      <c r="D52" s="17"/>
    </row>
    <row r="53" spans="1:4" ht="21" customHeight="1" x14ac:dyDescent="0.2">
      <c r="A53" s="38" t="s">
        <v>50</v>
      </c>
      <c r="B53" s="8">
        <v>2371810728</v>
      </c>
      <c r="C53" s="22"/>
      <c r="D53" s="17"/>
    </row>
    <row r="54" spans="1:4" ht="21" customHeight="1" x14ac:dyDescent="0.2">
      <c r="A54" s="38" t="s">
        <v>51</v>
      </c>
      <c r="B54" s="8">
        <v>548814530</v>
      </c>
      <c r="C54" s="22"/>
      <c r="D54" s="23"/>
    </row>
    <row r="55" spans="1:4" ht="21" customHeight="1" x14ac:dyDescent="0.2">
      <c r="A55" s="18" t="s">
        <v>52</v>
      </c>
      <c r="B55" s="39"/>
      <c r="C55" s="24">
        <f>SUM(B56:B62)</f>
        <v>1583500998</v>
      </c>
      <c r="D55" s="40"/>
    </row>
    <row r="56" spans="1:4" ht="21" customHeight="1" x14ac:dyDescent="0.2">
      <c r="A56" s="38" t="s">
        <v>53</v>
      </c>
      <c r="B56" s="9">
        <v>552513765</v>
      </c>
      <c r="C56" s="15"/>
      <c r="D56" s="17"/>
    </row>
    <row r="57" spans="1:4" ht="21" customHeight="1" x14ac:dyDescent="0.2">
      <c r="A57" s="38" t="s">
        <v>54</v>
      </c>
      <c r="B57" s="9">
        <v>603345567</v>
      </c>
      <c r="C57" s="15"/>
      <c r="D57" s="17"/>
    </row>
    <row r="58" spans="1:4" ht="21" customHeight="1" x14ac:dyDescent="0.2">
      <c r="A58" s="38" t="s">
        <v>55</v>
      </c>
      <c r="B58" s="9">
        <v>2633900</v>
      </c>
      <c r="C58" s="22"/>
      <c r="D58" s="17"/>
    </row>
    <row r="59" spans="1:4" ht="21" customHeight="1" x14ac:dyDescent="0.2">
      <c r="A59" s="38" t="s">
        <v>56</v>
      </c>
      <c r="B59" s="9">
        <v>364546715</v>
      </c>
      <c r="C59" s="22"/>
      <c r="D59" s="17"/>
    </row>
    <row r="60" spans="1:4" ht="21" customHeight="1" x14ac:dyDescent="0.2">
      <c r="A60" s="38" t="s">
        <v>57</v>
      </c>
      <c r="B60" s="9">
        <v>7952023</v>
      </c>
      <c r="C60" s="8"/>
      <c r="D60" s="17"/>
    </row>
    <row r="61" spans="1:4" ht="21" customHeight="1" x14ac:dyDescent="0.2">
      <c r="A61" s="38" t="s">
        <v>58</v>
      </c>
      <c r="B61" s="9">
        <v>43486067</v>
      </c>
      <c r="C61" s="22"/>
      <c r="D61" s="23"/>
    </row>
    <row r="62" spans="1:4" ht="21" customHeight="1" x14ac:dyDescent="0.2">
      <c r="A62" s="38" t="s">
        <v>59</v>
      </c>
      <c r="B62" s="9">
        <v>9022961</v>
      </c>
      <c r="C62" s="22"/>
      <c r="D62" s="23"/>
    </row>
    <row r="63" spans="1:4" ht="21" customHeight="1" x14ac:dyDescent="0.2">
      <c r="A63" s="18" t="s">
        <v>60</v>
      </c>
      <c r="B63" s="22"/>
      <c r="C63" s="16">
        <f>SUM(B64:B66)</f>
        <v>1857692623</v>
      </c>
      <c r="D63" s="40"/>
    </row>
    <row r="64" spans="1:4" ht="21" customHeight="1" x14ac:dyDescent="0.2">
      <c r="A64" s="38" t="s">
        <v>61</v>
      </c>
      <c r="B64" s="9">
        <v>1593176562</v>
      </c>
      <c r="C64" s="15"/>
      <c r="D64" s="17"/>
    </row>
    <row r="65" spans="1:4" ht="21" customHeight="1" x14ac:dyDescent="0.2">
      <c r="A65" s="38" t="s">
        <v>62</v>
      </c>
      <c r="B65" s="9">
        <v>260130240</v>
      </c>
      <c r="C65" s="15"/>
      <c r="D65" s="17"/>
    </row>
    <row r="66" spans="1:4" ht="21" customHeight="1" x14ac:dyDescent="0.2">
      <c r="A66" s="38" t="s">
        <v>63</v>
      </c>
      <c r="B66" s="9">
        <v>4385821</v>
      </c>
      <c r="C66" s="15"/>
      <c r="D66" s="17"/>
    </row>
    <row r="67" spans="1:4" ht="21" customHeight="1" x14ac:dyDescent="0.2">
      <c r="A67" s="6" t="s">
        <v>64</v>
      </c>
      <c r="B67" s="12"/>
      <c r="C67" s="12"/>
      <c r="D67" s="7">
        <f>+C68+C73+C74</f>
        <v>1808938212</v>
      </c>
    </row>
    <row r="68" spans="1:4" ht="21" customHeight="1" x14ac:dyDescent="0.2">
      <c r="A68" s="18" t="s">
        <v>65</v>
      </c>
      <c r="B68" s="15"/>
      <c r="C68" s="16">
        <f>SUM(B69:B72)</f>
        <v>1145937397</v>
      </c>
      <c r="D68" s="17"/>
    </row>
    <row r="69" spans="1:4" ht="21" customHeight="1" x14ac:dyDescent="0.2">
      <c r="A69" s="38" t="s">
        <v>66</v>
      </c>
      <c r="B69" s="9">
        <v>157868023</v>
      </c>
      <c r="C69" s="15"/>
      <c r="D69" s="17"/>
    </row>
    <row r="70" spans="1:4" ht="21" customHeight="1" x14ac:dyDescent="0.2">
      <c r="A70" s="38" t="s">
        <v>67</v>
      </c>
      <c r="B70" s="9">
        <v>22572925</v>
      </c>
      <c r="C70" s="15"/>
      <c r="D70" s="17"/>
    </row>
    <row r="71" spans="1:4" ht="21" customHeight="1" x14ac:dyDescent="0.2">
      <c r="A71" s="38" t="s">
        <v>68</v>
      </c>
      <c r="B71" s="9">
        <v>22676045</v>
      </c>
      <c r="C71" s="15"/>
      <c r="D71" s="17"/>
    </row>
    <row r="72" spans="1:4" ht="21" customHeight="1" x14ac:dyDescent="0.2">
      <c r="A72" s="38" t="s">
        <v>69</v>
      </c>
      <c r="B72" s="9">
        <v>942820404</v>
      </c>
      <c r="C72" s="15"/>
      <c r="D72" s="17"/>
    </row>
    <row r="73" spans="1:4" ht="21" customHeight="1" x14ac:dyDescent="0.2">
      <c r="A73" s="18" t="s">
        <v>70</v>
      </c>
      <c r="B73" s="15"/>
      <c r="C73" s="16">
        <v>82670479</v>
      </c>
      <c r="D73" s="17"/>
    </row>
    <row r="74" spans="1:4" ht="21" customHeight="1" x14ac:dyDescent="0.2">
      <c r="A74" s="18" t="s">
        <v>71</v>
      </c>
      <c r="B74" s="15"/>
      <c r="C74" s="16">
        <f>SUM(B75:B76)</f>
        <v>580330336</v>
      </c>
      <c r="D74" s="17"/>
    </row>
    <row r="75" spans="1:4" ht="21" customHeight="1" x14ac:dyDescent="0.2">
      <c r="A75" s="38" t="s">
        <v>61</v>
      </c>
      <c r="B75" s="9">
        <v>502866360</v>
      </c>
      <c r="C75" s="15"/>
      <c r="D75" s="17"/>
    </row>
    <row r="76" spans="1:4" ht="21" customHeight="1" x14ac:dyDescent="0.2">
      <c r="A76" s="38" t="s">
        <v>62</v>
      </c>
      <c r="B76" s="9">
        <v>77463976</v>
      </c>
      <c r="C76" s="15"/>
      <c r="D76" s="17"/>
    </row>
    <row r="77" spans="1:4" ht="21" customHeight="1" x14ac:dyDescent="0.2">
      <c r="A77" s="6" t="s">
        <v>72</v>
      </c>
      <c r="B77" s="12"/>
      <c r="C77" s="12"/>
      <c r="D77" s="7">
        <f>+C78</f>
        <v>1261629975</v>
      </c>
    </row>
    <row r="78" spans="1:4" ht="21" customHeight="1" x14ac:dyDescent="0.2">
      <c r="A78" s="18" t="s">
        <v>73</v>
      </c>
      <c r="B78" s="22"/>
      <c r="C78" s="24">
        <f>SUM(B79:B82)</f>
        <v>1261629975</v>
      </c>
      <c r="D78" s="17"/>
    </row>
    <row r="79" spans="1:4" ht="21" customHeight="1" x14ac:dyDescent="0.2">
      <c r="A79" s="38" t="s">
        <v>74</v>
      </c>
      <c r="B79" s="41">
        <v>533375800</v>
      </c>
      <c r="C79" s="22"/>
      <c r="D79" s="17"/>
    </row>
    <row r="80" spans="1:4" ht="21" customHeight="1" x14ac:dyDescent="0.2">
      <c r="A80" s="38" t="s">
        <v>75</v>
      </c>
      <c r="B80" s="41">
        <v>231864760</v>
      </c>
      <c r="C80" s="22"/>
      <c r="D80" s="17"/>
    </row>
    <row r="81" spans="1:4" ht="21" customHeight="1" x14ac:dyDescent="0.2">
      <c r="A81" s="38" t="s">
        <v>76</v>
      </c>
      <c r="B81" s="41">
        <v>9123730</v>
      </c>
      <c r="C81" s="22"/>
      <c r="D81" s="17"/>
    </row>
    <row r="82" spans="1:4" ht="21" customHeight="1" x14ac:dyDescent="0.2">
      <c r="A82" s="38" t="s">
        <v>77</v>
      </c>
      <c r="B82" s="41">
        <v>487265685</v>
      </c>
      <c r="C82" s="22"/>
      <c r="D82" s="17"/>
    </row>
    <row r="83" spans="1:4" ht="21" customHeight="1" x14ac:dyDescent="0.2">
      <c r="A83" s="6" t="s">
        <v>78</v>
      </c>
      <c r="B83" s="42"/>
      <c r="C83" s="11"/>
      <c r="D83" s="7">
        <f>C84</f>
        <v>230610076</v>
      </c>
    </row>
    <row r="84" spans="1:4" ht="21" customHeight="1" x14ac:dyDescent="0.2">
      <c r="A84" s="43" t="s">
        <v>79</v>
      </c>
      <c r="B84" s="44"/>
      <c r="C84" s="45">
        <f>SUM(B85:B88)</f>
        <v>230610076</v>
      </c>
      <c r="D84" s="29"/>
    </row>
    <row r="85" spans="1:4" ht="21" customHeight="1" x14ac:dyDescent="0.2">
      <c r="A85" s="38" t="s">
        <v>80</v>
      </c>
      <c r="B85" s="41">
        <v>116220950</v>
      </c>
      <c r="C85" s="22"/>
      <c r="D85" s="17"/>
    </row>
    <row r="86" spans="1:4" ht="21" customHeight="1" x14ac:dyDescent="0.2">
      <c r="A86" s="38" t="s">
        <v>81</v>
      </c>
      <c r="B86" s="41">
        <v>61820028</v>
      </c>
      <c r="C86" s="22"/>
      <c r="D86" s="17"/>
    </row>
    <row r="87" spans="1:4" ht="21" customHeight="1" x14ac:dyDescent="0.2">
      <c r="A87" s="38" t="s">
        <v>82</v>
      </c>
      <c r="B87" s="41">
        <v>13828778</v>
      </c>
      <c r="C87" s="22"/>
      <c r="D87" s="17"/>
    </row>
    <row r="88" spans="1:4" ht="21" customHeight="1" thickBot="1" x14ac:dyDescent="0.25">
      <c r="A88" s="38" t="s">
        <v>83</v>
      </c>
      <c r="B88" s="41">
        <v>38740320</v>
      </c>
      <c r="C88" s="22"/>
      <c r="D88" s="17"/>
    </row>
    <row r="89" spans="1:4" ht="24.75" customHeight="1" thickTop="1" thickBot="1" x14ac:dyDescent="0.25">
      <c r="A89" s="30" t="s">
        <v>84</v>
      </c>
      <c r="B89" s="31"/>
      <c r="C89" s="31"/>
      <c r="D89" s="46">
        <f>+D51+D67+D77+D83</f>
        <v>9662997142</v>
      </c>
    </row>
    <row r="90" spans="1:4" ht="13.5" thickTop="1" x14ac:dyDescent="0.2">
      <c r="D90" s="48"/>
    </row>
    <row r="92" spans="1:4" x14ac:dyDescent="0.2">
      <c r="D92" s="39"/>
    </row>
    <row r="93" spans="1:4" x14ac:dyDescent="0.2">
      <c r="D93" s="39" t="s">
        <v>85</v>
      </c>
    </row>
    <row r="94" spans="1:4" x14ac:dyDescent="0.2">
      <c r="D94" s="39"/>
    </row>
    <row r="95" spans="1:4" x14ac:dyDescent="0.2">
      <c r="D95" s="39"/>
    </row>
    <row r="96" spans="1:4" x14ac:dyDescent="0.2">
      <c r="D96" s="39"/>
    </row>
  </sheetData>
  <mergeCells count="4">
    <mergeCell ref="A1:D1"/>
    <mergeCell ref="A2:D2"/>
    <mergeCell ref="A49:D49"/>
    <mergeCell ref="A50:D50"/>
  </mergeCells>
  <printOptions horizontalCentered="1"/>
  <pageMargins left="0.35433070866141736" right="0.19685039370078741" top="0.31496062992125984" bottom="0.19685039370078741" header="0.19685039370078741" footer="0.19685039370078741"/>
  <pageSetup scale="63" fitToHeight="2" orientation="portrait" useFirstPageNumber="1" r:id="rId1"/>
  <headerFooter alignWithMargins="0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Sumario 2</vt:lpstr>
      <vt:lpstr>'Sumario 2'!Área_de_impresión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cp:lastPrinted>2025-01-10T20:17:14Z</cp:lastPrinted>
  <dcterms:created xsi:type="dcterms:W3CDTF">2025-01-10T20:16:34Z</dcterms:created>
  <dcterms:modified xsi:type="dcterms:W3CDTF">2025-01-10T20:18:04Z</dcterms:modified>
</cp:coreProperties>
</file>