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ber.ardon\OneDrive - MH\Desktop\EURO_BONOS\On Hand\Minero\publicaciones DPEF\Archivos publicados\"/>
    </mc:Choice>
  </mc:AlternateContent>
  <xr:revisionPtr revIDLastSave="0" documentId="13_ncr:1_{660AA183-B975-4F3D-A6D8-2FC66E3BA9A6}" xr6:coauthVersionLast="36" xr6:coauthVersionMax="36" xr10:uidLastSave="{00000000-0000-0000-0000-000000000000}"/>
  <bookViews>
    <workbookView xWindow="0" yWindow="0" windowWidth="21570" windowHeight="7980" activeTab="1" xr2:uid="{2048C323-E498-485D-8D27-ECE5AD6F5DF3}"/>
  </bookViews>
  <sheets>
    <sheet name="Ings24xmes" sheetId="14" r:id="rId1"/>
    <sheet name="Ings24vrsPto.eIng23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4" l="1"/>
  <c r="C41" i="14"/>
  <c r="C33" i="14"/>
  <c r="C29" i="14"/>
  <c r="C24" i="14" s="1"/>
  <c r="C17" i="14"/>
  <c r="C12" i="14"/>
  <c r="C43" i="13" l="1"/>
  <c r="C41" i="13" s="1"/>
  <c r="C33" i="13"/>
  <c r="C29" i="13"/>
  <c r="C24" i="13" s="1"/>
  <c r="C17" i="13"/>
  <c r="C12" i="13"/>
  <c r="E12" i="13" l="1"/>
  <c r="E17" i="13"/>
  <c r="E29" i="13"/>
  <c r="E24" i="13" s="1"/>
  <c r="H24" i="13" s="1"/>
  <c r="I24" i="13" s="1"/>
  <c r="E33" i="13"/>
  <c r="E43" i="13"/>
  <c r="E41" i="13" s="1"/>
  <c r="O43" i="14" l="1"/>
  <c r="N43" i="14"/>
  <c r="M43" i="14"/>
  <c r="L43" i="14"/>
  <c r="U27" i="14" l="1"/>
  <c r="U31" i="14"/>
  <c r="U38" i="14"/>
  <c r="P45" i="14"/>
  <c r="Q45" i="14" s="1"/>
  <c r="R45" i="14" s="1"/>
  <c r="P44" i="14"/>
  <c r="Q44" i="14" s="1"/>
  <c r="R44" i="14" s="1"/>
  <c r="O41" i="14"/>
  <c r="N41" i="14"/>
  <c r="M41" i="14"/>
  <c r="L41" i="14"/>
  <c r="K43" i="14"/>
  <c r="K41" i="14" s="1"/>
  <c r="J43" i="14"/>
  <c r="J41" i="14" s="1"/>
  <c r="I43" i="14"/>
  <c r="I41" i="14" s="1"/>
  <c r="H43" i="14"/>
  <c r="H41" i="14" s="1"/>
  <c r="G43" i="14"/>
  <c r="G41" i="14" s="1"/>
  <c r="F43" i="14"/>
  <c r="F41" i="14" s="1"/>
  <c r="E43" i="14"/>
  <c r="E41" i="14" s="1"/>
  <c r="D43" i="14"/>
  <c r="D41" i="14" s="1"/>
  <c r="M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M48" i="13"/>
  <c r="M49" i="13"/>
  <c r="M50" i="13"/>
  <c r="F45" i="13"/>
  <c r="G45" i="13" s="1"/>
  <c r="H45" i="13"/>
  <c r="I45" i="13" s="1"/>
  <c r="H44" i="13"/>
  <c r="I44" i="13" s="1"/>
  <c r="F44" i="13"/>
  <c r="G44" i="13" s="1"/>
  <c r="L44" i="13"/>
  <c r="L43" i="13" l="1"/>
  <c r="L45" i="13"/>
  <c r="N45" i="13"/>
  <c r="N44" i="13"/>
  <c r="U45" i="14"/>
  <c r="U44" i="14"/>
  <c r="U43" i="14" l="1"/>
  <c r="V44" i="14"/>
  <c r="V45" i="14"/>
  <c r="N43" i="13"/>
  <c r="L34" i="13" l="1"/>
  <c r="U34" i="14"/>
  <c r="P43" i="14"/>
  <c r="Q43" i="14" s="1"/>
  <c r="R43" i="14" s="1"/>
  <c r="H43" i="13"/>
  <c r="I43" i="13" s="1"/>
  <c r="F43" i="13"/>
  <c r="G43" i="13" s="1"/>
  <c r="V43" i="14" l="1"/>
  <c r="U26" i="14" l="1"/>
  <c r="L26" i="13"/>
  <c r="D33" i="14" l="1"/>
  <c r="D29" i="14"/>
  <c r="D24" i="14" s="1"/>
  <c r="D17" i="14"/>
  <c r="D12" i="14"/>
  <c r="D33" i="13" l="1"/>
  <c r="D24" i="13"/>
  <c r="D17" i="13"/>
  <c r="D12" i="13"/>
  <c r="F24" i="13" l="1"/>
  <c r="G24" i="13" s="1"/>
  <c r="P50" i="14" l="1"/>
  <c r="P49" i="14"/>
  <c r="P48" i="14"/>
  <c r="P47" i="14"/>
  <c r="P46" i="14"/>
  <c r="P42" i="14"/>
  <c r="P40" i="14"/>
  <c r="P39" i="14"/>
  <c r="P38" i="14"/>
  <c r="V38" i="14" s="1"/>
  <c r="P37" i="14"/>
  <c r="P36" i="14"/>
  <c r="P35" i="14"/>
  <c r="P34" i="14"/>
  <c r="P32" i="14"/>
  <c r="P31" i="14"/>
  <c r="P30" i="14"/>
  <c r="P26" i="14"/>
  <c r="P27" i="14"/>
  <c r="V27" i="14" s="1"/>
  <c r="P28" i="14"/>
  <c r="P25" i="14"/>
  <c r="P23" i="14"/>
  <c r="P22" i="14"/>
  <c r="P21" i="14"/>
  <c r="P20" i="14"/>
  <c r="P19" i="14"/>
  <c r="P18" i="14"/>
  <c r="P16" i="14"/>
  <c r="P14" i="14"/>
  <c r="P15" i="14"/>
  <c r="P13" i="14"/>
  <c r="F50" i="13" l="1"/>
  <c r="F49" i="13"/>
  <c r="F48" i="13"/>
  <c r="F47" i="13"/>
  <c r="F46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10" i="13"/>
  <c r="F17" i="13" l="1"/>
  <c r="F33" i="13"/>
  <c r="N26" i="13" l="1"/>
  <c r="O29" i="14"/>
  <c r="Q32" i="14" l="1"/>
  <c r="R32" i="14" s="1"/>
  <c r="G32" i="13"/>
  <c r="H32" i="13"/>
  <c r="I32" i="13" s="1"/>
  <c r="M32" i="13"/>
  <c r="M41" i="13"/>
  <c r="M40" i="13"/>
  <c r="M39" i="13"/>
  <c r="M37" i="13"/>
  <c r="M36" i="13"/>
  <c r="M35" i="13"/>
  <c r="M34" i="13"/>
  <c r="M28" i="13"/>
  <c r="M25" i="13"/>
  <c r="M23" i="13"/>
  <c r="M22" i="13"/>
  <c r="M21" i="13"/>
  <c r="M20" i="13"/>
  <c r="M19" i="13"/>
  <c r="M18" i="13"/>
  <c r="M16" i="13"/>
  <c r="M14" i="13"/>
  <c r="M15" i="13"/>
  <c r="M13" i="13"/>
  <c r="M11" i="13"/>
  <c r="M10" i="13"/>
  <c r="H42" i="13"/>
  <c r="I42" i="13" s="1"/>
  <c r="G42" i="13"/>
  <c r="H46" i="13"/>
  <c r="I46" i="13" s="1"/>
  <c r="G46" i="13"/>
  <c r="H47" i="13"/>
  <c r="I47" i="13" s="1"/>
  <c r="G47" i="13"/>
  <c r="H48" i="13"/>
  <c r="I48" i="13" s="1"/>
  <c r="G48" i="13"/>
  <c r="Q46" i="14"/>
  <c r="R46" i="14" s="1"/>
  <c r="Q47" i="14"/>
  <c r="R47" i="14" s="1"/>
  <c r="Q48" i="14"/>
  <c r="R48" i="14" s="1"/>
  <c r="Q49" i="14"/>
  <c r="R49" i="14" s="1"/>
  <c r="V39" i="14" l="1"/>
  <c r="V26" i="14"/>
  <c r="V40" i="14"/>
  <c r="L16" i="13"/>
  <c r="U16" i="14"/>
  <c r="U15" i="14"/>
  <c r="L15" i="13"/>
  <c r="N16" i="13"/>
  <c r="N13" i="13"/>
  <c r="U14" i="14"/>
  <c r="L14" i="13"/>
  <c r="U20" i="14"/>
  <c r="L20" i="13"/>
  <c r="N18" i="13"/>
  <c r="N25" i="13"/>
  <c r="L40" i="13"/>
  <c r="U40" i="14"/>
  <c r="N42" i="13"/>
  <c r="L48" i="13"/>
  <c r="U48" i="14"/>
  <c r="U32" i="14"/>
  <c r="L32" i="13"/>
  <c r="N15" i="13"/>
  <c r="L28" i="13"/>
  <c r="U28" i="14"/>
  <c r="N10" i="13"/>
  <c r="N20" i="13"/>
  <c r="N22" i="13"/>
  <c r="N35" i="13"/>
  <c r="N37" i="13"/>
  <c r="L46" i="13"/>
  <c r="U46" i="14"/>
  <c r="N50" i="13"/>
  <c r="N32" i="13"/>
  <c r="U21" i="14"/>
  <c r="L21" i="13"/>
  <c r="N28" i="13"/>
  <c r="N39" i="13"/>
  <c r="N46" i="13"/>
  <c r="U50" i="14"/>
  <c r="L50" i="13"/>
  <c r="N19" i="13"/>
  <c r="N34" i="13"/>
  <c r="N48" i="13"/>
  <c r="N11" i="13"/>
  <c r="N23" i="13"/>
  <c r="L10" i="13"/>
  <c r="U10" i="14"/>
  <c r="U13" i="14"/>
  <c r="L13" i="13"/>
  <c r="N14" i="13"/>
  <c r="L18" i="13"/>
  <c r="U18" i="14"/>
  <c r="L22" i="13"/>
  <c r="U22" i="14"/>
  <c r="U25" i="14"/>
  <c r="L25" i="13"/>
  <c r="L24" i="13"/>
  <c r="L30" i="13"/>
  <c r="U30" i="14"/>
  <c r="U35" i="14"/>
  <c r="L35" i="13"/>
  <c r="L37" i="13"/>
  <c r="U37" i="14"/>
  <c r="N40" i="13"/>
  <c r="U47" i="14"/>
  <c r="L47" i="13"/>
  <c r="N49" i="13"/>
  <c r="L36" i="13"/>
  <c r="U36" i="14"/>
  <c r="N21" i="13"/>
  <c r="U11" i="14"/>
  <c r="L11" i="13"/>
  <c r="L19" i="13"/>
  <c r="U19" i="14"/>
  <c r="U23" i="14"/>
  <c r="L23" i="13"/>
  <c r="N30" i="13"/>
  <c r="N36" i="13"/>
  <c r="U39" i="14"/>
  <c r="L39" i="13"/>
  <c r="L42" i="13"/>
  <c r="U42" i="14"/>
  <c r="N47" i="13"/>
  <c r="L49" i="13"/>
  <c r="U49" i="14"/>
  <c r="M24" i="13"/>
  <c r="M12" i="13"/>
  <c r="P41" i="14"/>
  <c r="M33" i="13"/>
  <c r="M17" i="13"/>
  <c r="V23" i="14" l="1"/>
  <c r="V25" i="14"/>
  <c r="V48" i="14"/>
  <c r="V22" i="14"/>
  <c r="V42" i="14"/>
  <c r="V50" i="14"/>
  <c r="V16" i="14"/>
  <c r="V21" i="14"/>
  <c r="V20" i="14"/>
  <c r="V36" i="14"/>
  <c r="V34" i="14"/>
  <c r="V32" i="14"/>
  <c r="V18" i="14"/>
  <c r="V28" i="14"/>
  <c r="V35" i="14"/>
  <c r="V47" i="14"/>
  <c r="V14" i="14"/>
  <c r="V37" i="14"/>
  <c r="V49" i="14"/>
  <c r="V13" i="14"/>
  <c r="V31" i="14"/>
  <c r="V15" i="14"/>
  <c r="V30" i="14"/>
  <c r="V19" i="14"/>
  <c r="V46" i="14"/>
  <c r="N29" i="13"/>
  <c r="N17" i="13"/>
  <c r="U41" i="14"/>
  <c r="L41" i="13"/>
  <c r="N33" i="13"/>
  <c r="U33" i="14"/>
  <c r="L33" i="13"/>
  <c r="U24" i="14"/>
  <c r="U17" i="14"/>
  <c r="L17" i="13"/>
  <c r="U29" i="14"/>
  <c r="L29" i="13"/>
  <c r="N41" i="13"/>
  <c r="L12" i="13"/>
  <c r="U12" i="14"/>
  <c r="N12" i="13"/>
  <c r="N24" i="13" l="1"/>
  <c r="V41" i="14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O33" i="14"/>
  <c r="N33" i="14"/>
  <c r="M33" i="14"/>
  <c r="L33" i="14"/>
  <c r="K33" i="14"/>
  <c r="J33" i="14"/>
  <c r="I33" i="14"/>
  <c r="H33" i="14"/>
  <c r="G33" i="14"/>
  <c r="F33" i="14"/>
  <c r="E33" i="14"/>
  <c r="E29" i="14"/>
  <c r="E24" i="14" s="1"/>
  <c r="O17" i="14"/>
  <c r="N17" i="14"/>
  <c r="M17" i="14"/>
  <c r="L17" i="14"/>
  <c r="K17" i="14"/>
  <c r="J17" i="14"/>
  <c r="I17" i="14"/>
  <c r="H17" i="14"/>
  <c r="G17" i="14"/>
  <c r="F17" i="14"/>
  <c r="E17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50" i="14" l="1"/>
  <c r="R50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50" i="13" l="1"/>
  <c r="I50" i="13" s="1"/>
  <c r="G50" i="13"/>
  <c r="H49" i="13"/>
  <c r="I49" i="13" s="1"/>
  <c r="G49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G23" i="13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H16" i="13"/>
  <c r="I16" i="13" s="1"/>
  <c r="G16" i="13"/>
  <c r="H15" i="13"/>
  <c r="I15" i="13" s="1"/>
  <c r="G15" i="13"/>
  <c r="H14" i="13"/>
  <c r="I14" i="13" s="1"/>
  <c r="G14" i="13"/>
  <c r="H13" i="13"/>
  <c r="I13" i="13" s="1"/>
  <c r="G13" i="13"/>
  <c r="H11" i="13"/>
  <c r="I11" i="13" s="1"/>
  <c r="G11" i="13"/>
  <c r="H10" i="13"/>
  <c r="I10" i="13" s="1"/>
  <c r="G10" i="13"/>
  <c r="E9" i="13"/>
  <c r="D9" i="13"/>
  <c r="C9" i="13"/>
  <c r="L9" i="13" l="1"/>
  <c r="C8" i="13"/>
  <c r="M9" i="13"/>
  <c r="D8" i="13"/>
  <c r="M8" i="13" s="1"/>
  <c r="N9" i="13"/>
  <c r="E8" i="13"/>
  <c r="H12" i="13"/>
  <c r="I12" i="13" s="1"/>
  <c r="H9" i="13"/>
  <c r="I9" i="13" s="1"/>
  <c r="H29" i="13"/>
  <c r="I29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L8" i="13" l="1"/>
  <c r="N8" i="13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<sst xmlns="http://schemas.openxmlformats.org/spreadsheetml/2006/main" count="129" uniqueCount="75">
  <si>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</si>
  <si>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</si>
  <si>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</si>
  <si>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</si>
  <si>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</si>
  <si>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</si>
  <si>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</si>
  <si>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</si>
  <si>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</si>
  <si>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</si>
  <si>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</si>
  <si>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</si>
  <si>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</si>
  <si>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</si>
  <si>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</si>
  <si>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</si>
  <si>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</si>
  <si>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</si>
  <si>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</si>
  <si>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</si>
  <si>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</si>
  <si>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</si>
  <si>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</si>
  <si>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</si>
  <si>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</si>
  <si>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</si>
  <si>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</si>
  <si>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</si>
  <si>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</si>
  <si>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</si>
  <si>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</si>
  <si>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</si>
  <si>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</si>
  <si>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</si>
  <si>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</si>
  <si>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</si>
  <si>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</si>
  <si>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</si>
  <si>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</si>
  <si>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2023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</si>
  <si>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</si>
  <si>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</si>
  <si>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</si>
  <si>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</si>
  <si>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</si>
  <si>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</si>
  <si>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</si>
  <si>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</si>
  <si>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</si>
  <si>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</si>
  <si>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</si>
  <si>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</si>
  <si>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</si>
  <si>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</si>
  <si>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</si>
  <si>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</si>
  <si>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</si>
  <si>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</si>
  <si>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</si>
  <si>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</si>
  <si>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</si>
  <si>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</si>
  <si>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</si>
  <si>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Pto. 2024</t>
  </si>
  <si>
    <t>Año 2024</t>
  </si>
  <si>
    <t>Variac. 24 / Pto. 24</t>
  </si>
  <si>
    <t>Variac. 24 / 23</t>
  </si>
  <si>
    <t>CONTRIBUCIONES A LA SEG. SOCIAL</t>
  </si>
  <si>
    <t>Contrib. Patronales del Sector Privado</t>
  </si>
  <si>
    <t>Contrib. Patronales del Sector Público</t>
  </si>
  <si>
    <t>Al 30 Nov.</t>
  </si>
  <si>
    <t>Al  30 Nov.</t>
  </si>
  <si>
    <t>INGRESOS AL 30 DE NOVIEMBRE DE 2024, VRS EJECUTADO  2023 (preliminar)</t>
  </si>
  <si>
    <t>COMPARATIVO ACUMULADO AL 30 DE NOVIEMBRE DE 2024, VRS EJECUTADO  2023 Y PRESUPUESTO 2024 (preliminar)</t>
  </si>
  <si>
    <t>Nota-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</si>
</sst>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  <numFmt numFmtId="174" formatCode="#,##0.0000000"/>
  </numFmts>
  <fonts count="21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  <font>
      <b/>
      <vertAlign val="superscript"/>
      <sz val="12"/>
      <name val="Museo Sans 100"/>
      <family val="3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CCCCCC"/>
      </bottom>
      <diagonal/>
    </border>
    <border>
      <left/>
      <right/>
      <top style="thin">
        <color auto="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auto="1"/>
      </top>
      <bottom/>
      <diagonal/>
    </border>
    <border>
      <left style="thin">
        <color rgb="FFCCCCCC"/>
      </left>
      <right/>
      <top style="thin">
        <color auto="1"/>
      </top>
      <bottom style="thin">
        <color rgb="FFCCCCCC"/>
      </bottom>
      <diagonal/>
    </border>
    <border>
      <left/>
      <right style="thin">
        <color rgb="FFCCCCCC"/>
      </right>
      <top style="thin">
        <color auto="1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/>
      <right style="thin">
        <color rgb="FFCCCCCC"/>
      </right>
      <top style="thin">
        <color rgb="FFCCCCCC"/>
      </top>
      <bottom style="thin">
        <color auto="1"/>
      </bottom>
      <diagonal/>
    </border>
  </borders>
  <cellStyleXfs count="34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7" fontId="10" fillId="0" borderId="0" applyFont="0" applyFill="0" applyBorder="0" applyAlignment="0" applyProtection="0"/>
    <xf numFmtId="169" fontId="14" fillId="0" borderId="0">
      <protection locked="0"/>
    </xf>
    <xf numFmtId="170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2" applyNumberFormat="0" applyFill="0" applyAlignment="0" applyProtection="0"/>
    <xf numFmtId="168" fontId="14" fillId="0" borderId="3">
      <protection locked="0"/>
    </xf>
    <xf numFmtId="0" fontId="19" fillId="0" borderId="0"/>
    <xf numFmtId="0" fontId="19" fillId="0" borderId="0"/>
    <xf numFmtId="0" fontId="19" fillId="0" borderId="0"/>
  </cellStyleXfs>
  <cellXfs count="56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0" borderId="0" xfId="1" applyFont="1" applyFill="1" applyBorder="1"/>
    <xf numFmtId="165" fontId="2" fillId="0" borderId="0" xfId="1" applyNumberFormat="1" applyFont="1" applyFill="1" applyBorder="1"/>
    <xf numFmtId="165" fontId="7" fillId="0" borderId="0" xfId="1" applyNumberFormat="1" applyFont="1" applyFill="1" applyBorder="1"/>
    <xf numFmtId="0" fontId="1" fillId="5" borderId="0" xfId="1" applyFont="1" applyFill="1"/>
    <xf numFmtId="165" fontId="1" fillId="0" borderId="0" xfId="1" applyNumberFormat="1" applyFont="1"/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7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174" fontId="1" fillId="0" borderId="0" xfId="1" applyNumberFormat="1" applyFont="1"/>
    <xf numFmtId="0" fontId="8" fillId="0" borderId="0" xfId="1" applyFont="1" applyFill="1"/>
    <xf numFmtId="165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4" fillId="0" borderId="4" xfId="1" applyFont="1" applyFill="1" applyBorder="1"/>
    <xf numFmtId="165" fontId="5" fillId="0" borderId="4" xfId="1" applyNumberFormat="1" applyFont="1" applyFill="1" applyBorder="1" applyAlignment="1"/>
    <xf numFmtId="165" fontId="5" fillId="0" borderId="4" xfId="1" applyNumberFormat="1" applyFont="1" applyFill="1" applyBorder="1"/>
    <xf numFmtId="0" fontId="2" fillId="2" borderId="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indent="1"/>
    </xf>
    <xf numFmtId="165" fontId="2" fillId="0" borderId="9" xfId="1" applyNumberFormat="1" applyFont="1" applyFill="1" applyBorder="1"/>
    <xf numFmtId="0" fontId="3" fillId="2" borderId="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4"/>
  <sheetViews>
    <sheetView showGridLines="0" zoomScale="80" zoomScaleNormal="80" zoomScaleSheetLayoutView="70" workbookViewId="0">
      <selection activeCell="Z16" sqref="Z16"/>
    </sheetView>
  </sheetViews>
  <sheetFormatPr defaultColWidth="11.42578125" defaultRowHeight="12.75" x14ac:dyDescent="0.2"/>
  <cols>
    <col min="1" max="1" width="1.7109375" style="2" customWidth="1"/>
    <col min="2" max="2" width="55" style="2" customWidth="1"/>
    <col min="3" max="3" width="14.5703125" style="2" customWidth="1"/>
    <col min="4" max="14" width="10.42578125" style="2" customWidth="1"/>
    <col min="15" max="15" width="7.7109375" style="2" hidden="1" customWidth="1"/>
    <col min="16" max="16" width="12.140625" style="2" customWidth="1"/>
    <col min="17" max="17" width="9.7109375" style="2" customWidth="1"/>
    <col min="18" max="18" width="8.7109375" style="2" customWidth="1"/>
    <col min="19" max="19" width="1.7109375" style="2" customWidth="1"/>
    <col min="20" max="20" width="11.42578125" style="2" customWidth="1"/>
    <col min="21" max="22" width="13.7109375" style="2" hidden="1" customWidth="1"/>
    <col min="23" max="24" width="11.42578125" style="2" customWidth="1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8"/>
      <c r="Q1" s="28"/>
      <c r="R1" s="1"/>
      <c r="S1" s="1"/>
      <c r="T1" s="1"/>
    </row>
    <row r="2" spans="1:26" ht="15.75" x14ac:dyDescent="0.25">
      <c r="A2" s="1"/>
      <c r="B2" s="47" t="s">
        <v>72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1"/>
      <c r="T2" s="1"/>
      <c r="Y2" s="19"/>
    </row>
    <row r="3" spans="1:26" ht="16.5" customHeight="1" x14ac:dyDescent="0.25">
      <c r="A3" s="1"/>
      <c r="B3" s="47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48" t="s">
        <v>1</v>
      </c>
      <c r="C5" s="41" t="s">
        <v>39</v>
      </c>
      <c r="D5" s="50" t="s">
        <v>64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 t="s">
        <v>2</v>
      </c>
      <c r="R5" s="52"/>
      <c r="S5" s="1"/>
      <c r="T5" s="1"/>
      <c r="U5" s="1"/>
      <c r="V5" s="1"/>
    </row>
    <row r="6" spans="1:26" ht="31.5" customHeight="1" x14ac:dyDescent="0.2">
      <c r="A6" s="1"/>
      <c r="B6" s="49"/>
      <c r="C6" s="36" t="s">
        <v>71</v>
      </c>
      <c r="D6" s="42" t="s">
        <v>41</v>
      </c>
      <c r="E6" s="43" t="s">
        <v>42</v>
      </c>
      <c r="F6" s="43" t="s">
        <v>43</v>
      </c>
      <c r="G6" s="43" t="s">
        <v>44</v>
      </c>
      <c r="H6" s="43" t="s">
        <v>45</v>
      </c>
      <c r="I6" s="43" t="s">
        <v>46</v>
      </c>
      <c r="J6" s="43" t="s">
        <v>47</v>
      </c>
      <c r="K6" s="43" t="s">
        <v>48</v>
      </c>
      <c r="L6" s="43" t="s">
        <v>49</v>
      </c>
      <c r="M6" s="43" t="s">
        <v>50</v>
      </c>
      <c r="N6" s="43" t="s">
        <v>51</v>
      </c>
      <c r="O6" s="43" t="s">
        <v>52</v>
      </c>
      <c r="P6" s="43" t="s">
        <v>71</v>
      </c>
      <c r="Q6" s="43" t="s">
        <v>3</v>
      </c>
      <c r="R6" s="44" t="s">
        <v>4</v>
      </c>
      <c r="S6" s="1"/>
      <c r="T6" s="1"/>
      <c r="U6" s="1"/>
      <c r="V6" s="1"/>
      <c r="Z6" s="19"/>
    </row>
    <row r="7" spans="1:26" ht="21" customHeight="1" x14ac:dyDescent="0.4">
      <c r="A7" s="1"/>
      <c r="B7" s="32" t="s">
        <v>53</v>
      </c>
      <c r="C7" s="33">
        <f>+C8+C41</f>
        <v>6572.8509168800001</v>
      </c>
      <c r="D7" s="33">
        <f>+D8+D41</f>
        <v>777.00292644000001</v>
      </c>
      <c r="E7" s="33">
        <f t="shared" ref="E7:O7" si="0">+E8+E41</f>
        <v>550.18838558999994</v>
      </c>
      <c r="F7" s="33">
        <f t="shared" si="0"/>
        <v>551.99888175000001</v>
      </c>
      <c r="G7" s="33">
        <f t="shared" si="0"/>
        <v>1111.5265938</v>
      </c>
      <c r="H7" s="33">
        <f t="shared" si="0"/>
        <v>600.7095506999998</v>
      </c>
      <c r="I7" s="33">
        <f t="shared" si="0"/>
        <v>556.87243969000008</v>
      </c>
      <c r="J7" s="33">
        <f t="shared" si="0"/>
        <v>599.95598438999991</v>
      </c>
      <c r="K7" s="33">
        <f t="shared" si="0"/>
        <v>578.51550406000001</v>
      </c>
      <c r="L7" s="33">
        <f t="shared" si="0"/>
        <v>551.61337807999996</v>
      </c>
      <c r="M7" s="33">
        <f t="shared" si="0"/>
        <v>584.50811967000004</v>
      </c>
      <c r="N7" s="33">
        <f t="shared" si="0"/>
        <v>593.12105835</v>
      </c>
      <c r="O7" s="33">
        <f t="shared" si="0"/>
        <v>0</v>
      </c>
      <c r="P7" s="33">
        <f>SUM(D7:O7)</f>
        <v>7056.0128225199996</v>
      </c>
      <c r="Q7" s="34">
        <f t="shared" ref="Q7:Q42" si="1">+P7-C7</f>
        <v>483.16190563999953</v>
      </c>
      <c r="R7" s="34">
        <f t="shared" ref="R7:R42" si="2">IF(ISNUMBER(+Q7/C7*100), +Q7/C7*100, "")</f>
        <v>7.3508727301142978</v>
      </c>
      <c r="S7" s="1"/>
      <c r="T7" s="5"/>
      <c r="U7" s="5" t="e">
        <f>C7-#REF!</f>
        <v>#REF!</v>
      </c>
      <c r="V7" s="5" t="e">
        <f>P7-#REF!</f>
        <v>#REF!</v>
      </c>
      <c r="X7" s="20"/>
    </row>
    <row r="8" spans="1:26" ht="21" customHeight="1" x14ac:dyDescent="0.4">
      <c r="A8" s="1"/>
      <c r="B8" s="3" t="s">
        <v>5</v>
      </c>
      <c r="C8" s="4">
        <f>+C9+C12+C16+C17+C24+C33</f>
        <v>6285.8836763500003</v>
      </c>
      <c r="D8" s="4">
        <f>+D9+D12+D16+D17+D24+D33</f>
        <v>759.74394745999996</v>
      </c>
      <c r="E8" s="4">
        <f t="shared" ref="E8:O8" si="3">+E9+E12+E16+E17+E24+E33</f>
        <v>529.29458115999989</v>
      </c>
      <c r="F8" s="4">
        <f t="shared" si="3"/>
        <v>509.52033508</v>
      </c>
      <c r="G8" s="4">
        <f t="shared" si="3"/>
        <v>1088.34771813</v>
      </c>
      <c r="H8" s="4">
        <f t="shared" si="3"/>
        <v>576.35207130999981</v>
      </c>
      <c r="I8" s="4">
        <f t="shared" si="3"/>
        <v>535.29878640000004</v>
      </c>
      <c r="J8" s="4">
        <f t="shared" si="3"/>
        <v>576.90564072999996</v>
      </c>
      <c r="K8" s="4">
        <f t="shared" si="3"/>
        <v>554.30470154</v>
      </c>
      <c r="L8" s="4">
        <f t="shared" si="3"/>
        <v>531.00082973999997</v>
      </c>
      <c r="M8" s="4">
        <f t="shared" si="3"/>
        <v>564.28238160000001</v>
      </c>
      <c r="N8" s="4">
        <f t="shared" si="3"/>
        <v>572.59817100999999</v>
      </c>
      <c r="O8" s="4">
        <f t="shared" si="3"/>
        <v>0</v>
      </c>
      <c r="P8" s="4">
        <f>SUM(D8:O8)</f>
        <v>6797.6491641599987</v>
      </c>
      <c r="Q8" s="4">
        <f t="shared" si="1"/>
        <v>511.76548780999838</v>
      </c>
      <c r="R8" s="4">
        <f t="shared" si="2"/>
        <v>8.1415042682934793</v>
      </c>
      <c r="S8" s="1"/>
      <c r="T8" s="5"/>
      <c r="U8" s="5" t="e">
        <f>C8-#REF!</f>
        <v>#REF!</v>
      </c>
      <c r="V8" s="5" t="e">
        <f>P8-#REF!</f>
        <v>#REF!</v>
      </c>
      <c r="W8" s="19"/>
      <c r="Z8" s="20"/>
    </row>
    <row r="9" spans="1:26" ht="21" customHeight="1" x14ac:dyDescent="0.25">
      <c r="A9" s="1"/>
      <c r="B9" s="6" t="s">
        <v>6</v>
      </c>
      <c r="C9" s="7">
        <f>SUM(C10:C11)</f>
        <v>2901.8156208199998</v>
      </c>
      <c r="D9" s="7">
        <f>SUM(D10:D11)</f>
        <v>336.24379841999996</v>
      </c>
      <c r="E9" s="7">
        <f>SUM(E10:E11)</f>
        <v>272.24697823999998</v>
      </c>
      <c r="F9" s="7">
        <f t="shared" ref="F9:O9" si="4">SUM(F10:F11)</f>
        <v>266.18679591</v>
      </c>
      <c r="G9" s="7">
        <f t="shared" si="4"/>
        <v>302.02664637999999</v>
      </c>
      <c r="H9" s="7">
        <f t="shared" si="4"/>
        <v>290.56382516999997</v>
      </c>
      <c r="I9" s="7">
        <f t="shared" si="4"/>
        <v>273.28074416000004</v>
      </c>
      <c r="J9" s="7">
        <f t="shared" si="4"/>
        <v>290.24365076999999</v>
      </c>
      <c r="K9" s="7">
        <f t="shared" si="4"/>
        <v>286.18931470000001</v>
      </c>
      <c r="L9" s="7">
        <f t="shared" si="4"/>
        <v>276.85960119999999</v>
      </c>
      <c r="M9" s="7">
        <f t="shared" si="4"/>
        <v>296.65974004999998</v>
      </c>
      <c r="N9" s="7">
        <f t="shared" si="4"/>
        <v>301.52540306000003</v>
      </c>
      <c r="O9" s="7">
        <f t="shared" si="4"/>
        <v>0</v>
      </c>
      <c r="P9" s="7">
        <f>SUM(D9:O9)</f>
        <v>3192.0264980599995</v>
      </c>
      <c r="Q9" s="7">
        <f t="shared" si="1"/>
        <v>290.21087723999972</v>
      </c>
      <c r="R9" s="7">
        <f t="shared" si="2"/>
        <v>10.001010235033176</v>
      </c>
      <c r="S9" s="1"/>
      <c r="T9" s="5"/>
      <c r="U9" s="5" t="e">
        <f>C9-#REF!</f>
        <v>#REF!</v>
      </c>
      <c r="V9" s="5" t="e">
        <f>P9-#REF!</f>
        <v>#REF!</v>
      </c>
      <c r="X9" s="20"/>
      <c r="Y9" s="19"/>
    </row>
    <row r="10" spans="1:26" ht="15" customHeight="1" x14ac:dyDescent="0.25">
      <c r="A10" s="1"/>
      <c r="B10" s="8" t="s">
        <v>7</v>
      </c>
      <c r="C10" s="9">
        <v>1341.5694496599999</v>
      </c>
      <c r="D10" s="9">
        <v>163.6142562</v>
      </c>
      <c r="E10" s="9">
        <v>128.48333803</v>
      </c>
      <c r="F10" s="9">
        <v>120.51846289</v>
      </c>
      <c r="G10" s="9">
        <v>133.58817557</v>
      </c>
      <c r="H10" s="9">
        <v>129.32586266999999</v>
      </c>
      <c r="I10" s="9">
        <v>137.00192660000002</v>
      </c>
      <c r="J10" s="9">
        <v>129.03509847999999</v>
      </c>
      <c r="K10" s="9">
        <v>135.72927978000001</v>
      </c>
      <c r="L10" s="9">
        <v>131.16697482999999</v>
      </c>
      <c r="M10" s="9">
        <v>129.08924024999999</v>
      </c>
      <c r="N10" s="9">
        <v>137.88913581</v>
      </c>
      <c r="O10" s="9"/>
      <c r="P10" s="9">
        <f t="shared" ref="P10:P42" si="5">SUM(D10:O10)</f>
        <v>1475.44175111</v>
      </c>
      <c r="Q10" s="9">
        <f t="shared" si="1"/>
        <v>133.87230145000012</v>
      </c>
      <c r="R10" s="9">
        <f t="shared" si="2"/>
        <v>9.9787827968151781</v>
      </c>
      <c r="S10" s="1"/>
      <c r="T10" s="5"/>
      <c r="U10" s="5" t="e">
        <f>C10-#REF!</f>
        <v>#REF!</v>
      </c>
      <c r="V10" s="5" t="e">
        <f>P10-#REF!</f>
        <v>#REF!</v>
      </c>
      <c r="Z10" s="20"/>
    </row>
    <row r="11" spans="1:26" ht="15" customHeight="1" x14ac:dyDescent="0.25">
      <c r="A11" s="1"/>
      <c r="B11" s="8" t="s">
        <v>8</v>
      </c>
      <c r="C11" s="9">
        <v>1560.2461711599999</v>
      </c>
      <c r="D11" s="9">
        <v>172.62954221999999</v>
      </c>
      <c r="E11" s="9">
        <v>143.76364021000001</v>
      </c>
      <c r="F11" s="9">
        <v>145.66833301999998</v>
      </c>
      <c r="G11" s="9">
        <v>168.43847081000001</v>
      </c>
      <c r="H11" s="9">
        <v>161.23796249999998</v>
      </c>
      <c r="I11" s="9">
        <v>136.27881755999999</v>
      </c>
      <c r="J11" s="9">
        <v>161.20855229</v>
      </c>
      <c r="K11" s="9">
        <v>150.46003492</v>
      </c>
      <c r="L11" s="9">
        <v>145.69262637</v>
      </c>
      <c r="M11" s="9">
        <v>167.57049979999999</v>
      </c>
      <c r="N11" s="9">
        <v>163.63626725</v>
      </c>
      <c r="O11" s="9"/>
      <c r="P11" s="9">
        <f t="shared" si="5"/>
        <v>1716.58474695</v>
      </c>
      <c r="Q11" s="9">
        <f t="shared" si="1"/>
        <v>156.33857579000005</v>
      </c>
      <c r="R11" s="9">
        <f t="shared" si="2"/>
        <v>10.020122380673214</v>
      </c>
      <c r="S11" s="1"/>
      <c r="T11" s="5"/>
      <c r="U11" s="5" t="e">
        <f>C11-#REF!</f>
        <v>#REF!</v>
      </c>
      <c r="V11" s="5" t="e">
        <f>P11-#REF!</f>
        <v>#REF!</v>
      </c>
      <c r="Y11" s="26"/>
      <c r="Z11" s="20"/>
    </row>
    <row r="12" spans="1:26" ht="21" customHeight="1" x14ac:dyDescent="0.25">
      <c r="A12" s="1"/>
      <c r="B12" s="6" t="s">
        <v>9</v>
      </c>
      <c r="C12" s="7">
        <f>SUM(C13:C15)</f>
        <v>2683.1322868900002</v>
      </c>
      <c r="D12" s="7">
        <f>SUM(D13:D15)</f>
        <v>357.84662495999999</v>
      </c>
      <c r="E12" s="7">
        <f>SUM(E13:E15)</f>
        <v>197.58956971999999</v>
      </c>
      <c r="F12" s="7">
        <f t="shared" ref="F12:O12" si="6">SUM(F13:F15)</f>
        <v>186.84690327999999</v>
      </c>
      <c r="G12" s="7">
        <f t="shared" si="6"/>
        <v>719.36531301999992</v>
      </c>
      <c r="H12" s="7">
        <f t="shared" si="6"/>
        <v>220.77329500999997</v>
      </c>
      <c r="I12" s="7">
        <f t="shared" si="6"/>
        <v>204.32951269</v>
      </c>
      <c r="J12" s="7">
        <f t="shared" si="6"/>
        <v>222.96363079</v>
      </c>
      <c r="K12" s="7">
        <f t="shared" si="6"/>
        <v>205.22823258</v>
      </c>
      <c r="L12" s="7">
        <f t="shared" si="6"/>
        <v>192.46585686999998</v>
      </c>
      <c r="M12" s="7">
        <f t="shared" si="6"/>
        <v>199.29533693999997</v>
      </c>
      <c r="N12" s="7">
        <f t="shared" si="6"/>
        <v>202.65486240000001</v>
      </c>
      <c r="O12" s="7">
        <f t="shared" si="6"/>
        <v>0</v>
      </c>
      <c r="P12" s="7">
        <f>SUM(D12:O12)</f>
        <v>2909.3591382600002</v>
      </c>
      <c r="Q12" s="7">
        <f t="shared" si="1"/>
        <v>226.22685137000008</v>
      </c>
      <c r="R12" s="7">
        <f t="shared" si="2"/>
        <v>8.4314460556180038</v>
      </c>
      <c r="S12" s="1"/>
      <c r="T12" s="5"/>
      <c r="U12" s="5" t="e">
        <f>C12-#REF!</f>
        <v>#REF!</v>
      </c>
      <c r="V12" s="5" t="e">
        <f>P12-#REF!</f>
        <v>#REF!</v>
      </c>
      <c r="X12" s="20"/>
    </row>
    <row r="13" spans="1:26" ht="15" customHeight="1" x14ac:dyDescent="0.25">
      <c r="A13" s="1"/>
      <c r="B13" s="8" t="s">
        <v>7</v>
      </c>
      <c r="C13" s="9">
        <v>809.25680295999996</v>
      </c>
      <c r="D13" s="9">
        <v>98.749413099999998</v>
      </c>
      <c r="E13" s="9">
        <v>22.440007489999999</v>
      </c>
      <c r="F13" s="9">
        <v>18.73020421</v>
      </c>
      <c r="G13" s="9">
        <v>521.35651883999992</v>
      </c>
      <c r="H13" s="9">
        <v>43.444592849999999</v>
      </c>
      <c r="I13" s="9">
        <v>34.042224849999997</v>
      </c>
      <c r="J13" s="9">
        <v>32.856860879999999</v>
      </c>
      <c r="K13" s="9">
        <v>27.55417842</v>
      </c>
      <c r="L13" s="9">
        <v>25.764131669999998</v>
      </c>
      <c r="M13" s="9">
        <v>27.068478760000001</v>
      </c>
      <c r="N13" s="9">
        <v>16.781266550000002</v>
      </c>
      <c r="O13" s="9"/>
      <c r="P13" s="9">
        <f t="shared" si="5"/>
        <v>868.7878776199999</v>
      </c>
      <c r="Q13" s="9">
        <f t="shared" si="1"/>
        <v>59.531074659999945</v>
      </c>
      <c r="R13" s="9">
        <f t="shared" si="2"/>
        <v>7.3562649633904229</v>
      </c>
      <c r="S13" s="1"/>
      <c r="T13" s="5"/>
      <c r="U13" s="5" t="e">
        <f>C13-#REF!</f>
        <v>#REF!</v>
      </c>
      <c r="V13" s="5" t="e">
        <f>P13-#REF!</f>
        <v>#REF!</v>
      </c>
      <c r="X13" s="20"/>
    </row>
    <row r="14" spans="1:26" ht="15" customHeight="1" x14ac:dyDescent="0.25">
      <c r="A14" s="1"/>
      <c r="B14" s="8" t="s">
        <v>10</v>
      </c>
      <c r="C14" s="9">
        <v>1240.97580496</v>
      </c>
      <c r="D14" s="9">
        <v>181.43846958999998</v>
      </c>
      <c r="E14" s="9">
        <v>109.30284862000001</v>
      </c>
      <c r="F14" s="9">
        <v>105.1140643</v>
      </c>
      <c r="G14" s="9">
        <v>130.89529354000001</v>
      </c>
      <c r="H14" s="9">
        <v>122.97344233999999</v>
      </c>
      <c r="I14" s="9">
        <v>115.12653593</v>
      </c>
      <c r="J14" s="9">
        <v>138.16727650999999</v>
      </c>
      <c r="K14" s="9">
        <v>119.33387155</v>
      </c>
      <c r="L14" s="9">
        <v>108.31698057</v>
      </c>
      <c r="M14" s="9">
        <v>113.18135853</v>
      </c>
      <c r="N14" s="9">
        <v>120.38863590999999</v>
      </c>
      <c r="O14" s="9"/>
      <c r="P14" s="9">
        <f t="shared" si="5"/>
        <v>1364.23877739</v>
      </c>
      <c r="Q14" s="9">
        <f t="shared" si="1"/>
        <v>123.26297242999999</v>
      </c>
      <c r="R14" s="9">
        <f t="shared" si="2"/>
        <v>9.9327458228706629</v>
      </c>
      <c r="S14" s="1"/>
      <c r="T14" s="5"/>
      <c r="U14" s="5" t="e">
        <f>C14-#REF!</f>
        <v>#REF!</v>
      </c>
      <c r="V14" s="5" t="e">
        <f>P14-#REF!</f>
        <v>#REF!</v>
      </c>
      <c r="Y14" s="26"/>
      <c r="Z14" s="20"/>
    </row>
    <row r="15" spans="1:26" ht="15" customHeight="1" x14ac:dyDescent="0.25">
      <c r="A15" s="1"/>
      <c r="B15" s="8" t="s">
        <v>11</v>
      </c>
      <c r="C15" s="9">
        <v>632.89967896999997</v>
      </c>
      <c r="D15" s="9">
        <v>77.658742270000005</v>
      </c>
      <c r="E15" s="9">
        <v>65.846713610000009</v>
      </c>
      <c r="F15" s="9">
        <v>63.00263477</v>
      </c>
      <c r="G15" s="9">
        <v>67.113500639999998</v>
      </c>
      <c r="H15" s="9">
        <v>54.355259820000001</v>
      </c>
      <c r="I15" s="9">
        <v>55.160751910000002</v>
      </c>
      <c r="J15" s="9">
        <v>51.939493399999996</v>
      </c>
      <c r="K15" s="9">
        <v>58.340182610000006</v>
      </c>
      <c r="L15" s="9">
        <v>58.38474463</v>
      </c>
      <c r="M15" s="9">
        <v>59.045499649999996</v>
      </c>
      <c r="N15" s="9">
        <v>65.484959939999996</v>
      </c>
      <c r="O15" s="9"/>
      <c r="P15" s="9">
        <f t="shared" si="5"/>
        <v>676.33248325</v>
      </c>
      <c r="Q15" s="9">
        <f t="shared" si="1"/>
        <v>43.432804280000028</v>
      </c>
      <c r="R15" s="9">
        <f t="shared" si="2"/>
        <v>6.8625100822746328</v>
      </c>
      <c r="S15" s="1"/>
      <c r="T15" s="5"/>
      <c r="U15" s="5" t="e">
        <f>C15-#REF!</f>
        <v>#REF!</v>
      </c>
      <c r="V15" s="5" t="e">
        <f>P15-#REF!</f>
        <v>#REF!</v>
      </c>
      <c r="Y15" s="26"/>
      <c r="Z15" s="20"/>
    </row>
    <row r="16" spans="1:26" ht="21" customHeight="1" x14ac:dyDescent="0.25">
      <c r="A16" s="1"/>
      <c r="B16" s="6" t="s">
        <v>54</v>
      </c>
      <c r="C16" s="7">
        <v>292.21096870999997</v>
      </c>
      <c r="D16" s="7">
        <v>27.917772859999999</v>
      </c>
      <c r="E16" s="7">
        <v>25.401598580000002</v>
      </c>
      <c r="F16" s="7">
        <v>23.98808082</v>
      </c>
      <c r="G16" s="7">
        <v>30.70154896</v>
      </c>
      <c r="H16" s="7">
        <v>28.297877270000001</v>
      </c>
      <c r="I16" s="7">
        <v>23.262055919999998</v>
      </c>
      <c r="J16" s="7">
        <v>28.102557540000003</v>
      </c>
      <c r="K16" s="7">
        <v>28.37909436</v>
      </c>
      <c r="L16" s="7">
        <v>28.210391060000003</v>
      </c>
      <c r="M16" s="7">
        <v>31.743674330000001</v>
      </c>
      <c r="N16" s="7">
        <v>31.980280999999998</v>
      </c>
      <c r="O16" s="7"/>
      <c r="P16" s="7">
        <f t="shared" si="5"/>
        <v>307.98493269999994</v>
      </c>
      <c r="Q16" s="7">
        <f t="shared" si="1"/>
        <v>15.77396398999997</v>
      </c>
      <c r="R16" s="7">
        <f t="shared" si="2"/>
        <v>5.3981423283444858</v>
      </c>
      <c r="S16" s="1"/>
      <c r="T16" s="5"/>
      <c r="U16" s="5" t="e">
        <f>C16-#REF!</f>
        <v>#REF!</v>
      </c>
      <c r="V16" s="5" t="e">
        <f>P16-#REF!</f>
        <v>#REF!</v>
      </c>
      <c r="Y16" s="26"/>
      <c r="Z16" s="20"/>
    </row>
    <row r="17" spans="1:24" ht="21" customHeight="1" x14ac:dyDescent="0.25">
      <c r="A17" s="1"/>
      <c r="B17" s="6" t="s">
        <v>12</v>
      </c>
      <c r="C17" s="7">
        <f>SUM(C18:C23)</f>
        <v>212.64010549000002</v>
      </c>
      <c r="D17" s="7">
        <f>SUM(D18:D23)</f>
        <v>22.79636133</v>
      </c>
      <c r="E17" s="7">
        <f>SUM(E18:E23)</f>
        <v>18.398586979999997</v>
      </c>
      <c r="F17" s="7">
        <f t="shared" ref="F17:O17" si="7">SUM(F18:F23)</f>
        <v>17.71212736</v>
      </c>
      <c r="G17" s="7">
        <f t="shared" si="7"/>
        <v>19.597121860000001</v>
      </c>
      <c r="H17" s="7">
        <f t="shared" si="7"/>
        <v>20.480212590000001</v>
      </c>
      <c r="I17" s="7">
        <f t="shared" si="7"/>
        <v>19.160345450000001</v>
      </c>
      <c r="J17" s="7">
        <f t="shared" si="7"/>
        <v>19.217733769999999</v>
      </c>
      <c r="K17" s="7">
        <f t="shared" si="7"/>
        <v>18.761657140000001</v>
      </c>
      <c r="L17" s="7">
        <f t="shared" si="7"/>
        <v>18.483470969999999</v>
      </c>
      <c r="M17" s="7">
        <f t="shared" si="7"/>
        <v>19.798987140000001</v>
      </c>
      <c r="N17" s="7">
        <f t="shared" si="7"/>
        <v>20.15537406</v>
      </c>
      <c r="O17" s="7">
        <f t="shared" si="7"/>
        <v>0</v>
      </c>
      <c r="P17" s="7">
        <f>SUM(D17:O17)</f>
        <v>214.56197865000001</v>
      </c>
      <c r="Q17" s="7">
        <f t="shared" si="1"/>
        <v>1.9218731599999899</v>
      </c>
      <c r="R17" s="7">
        <f t="shared" si="2"/>
        <v>0.90381499556318223</v>
      </c>
      <c r="S17" s="1"/>
      <c r="T17" s="5"/>
      <c r="U17" s="5" t="e">
        <f>C17-#REF!</f>
        <v>#REF!</v>
      </c>
      <c r="V17" s="5" t="e">
        <f>P17-#REF!</f>
        <v>#REF!</v>
      </c>
      <c r="X17" s="20"/>
    </row>
    <row r="18" spans="1:24" ht="15" customHeight="1" x14ac:dyDescent="0.25">
      <c r="A18" s="1"/>
      <c r="B18" s="8" t="s">
        <v>13</v>
      </c>
      <c r="C18" s="9">
        <v>31.066619900000003</v>
      </c>
      <c r="D18" s="9">
        <v>12.57503472</v>
      </c>
      <c r="E18" s="9">
        <v>2.01425469</v>
      </c>
      <c r="F18" s="9">
        <v>2.7554548300000001</v>
      </c>
      <c r="G18" s="9">
        <v>10.474306550000001</v>
      </c>
      <c r="H18" s="9">
        <v>2.3151104499999997</v>
      </c>
      <c r="I18" s="9">
        <v>2.36112644</v>
      </c>
      <c r="J18" s="9">
        <v>2.5171551000000001</v>
      </c>
      <c r="K18" s="9">
        <v>2.44665139</v>
      </c>
      <c r="L18" s="9">
        <v>2.7903584299999999</v>
      </c>
      <c r="M18" s="9">
        <v>3.2698736500000001</v>
      </c>
      <c r="N18" s="9">
        <v>2.9846385</v>
      </c>
      <c r="O18" s="9"/>
      <c r="P18" s="9">
        <f t="shared" si="5"/>
        <v>46.503964750000002</v>
      </c>
      <c r="Q18" s="9">
        <f t="shared" si="1"/>
        <v>15.437344849999999</v>
      </c>
      <c r="R18" s="9">
        <f t="shared" si="2"/>
        <v>49.691098998510611</v>
      </c>
      <c r="S18" s="1"/>
      <c r="T18" s="5"/>
      <c r="U18" s="5" t="e">
        <f>C18-#REF!</f>
        <v>#REF!</v>
      </c>
      <c r="V18" s="5" t="e">
        <f>P18-#REF!</f>
        <v>#REF!</v>
      </c>
      <c r="X18" s="20"/>
    </row>
    <row r="19" spans="1:24" ht="15" customHeight="1" x14ac:dyDescent="0.25">
      <c r="A19" s="1"/>
      <c r="B19" s="8" t="s">
        <v>14</v>
      </c>
      <c r="C19" s="9">
        <v>92.808234310000003</v>
      </c>
      <c r="D19" s="9">
        <v>1.3141092899999998</v>
      </c>
      <c r="E19" s="9">
        <v>8.8163020099999994</v>
      </c>
      <c r="F19" s="9">
        <v>7.4781864899999997</v>
      </c>
      <c r="G19" s="9">
        <v>0.47233697999999996</v>
      </c>
      <c r="H19" s="9">
        <v>9.062953460000001</v>
      </c>
      <c r="I19" s="9">
        <v>8.6217229300000007</v>
      </c>
      <c r="J19" s="9">
        <v>8.2943753699999991</v>
      </c>
      <c r="K19" s="9">
        <v>8.7249243800000009</v>
      </c>
      <c r="L19" s="9">
        <v>7.6648136200000003</v>
      </c>
      <c r="M19" s="9">
        <v>7.8990693900000002</v>
      </c>
      <c r="N19" s="9">
        <v>8.4097377099999999</v>
      </c>
      <c r="O19" s="9"/>
      <c r="P19" s="9">
        <f t="shared" si="5"/>
        <v>76.758531630000007</v>
      </c>
      <c r="Q19" s="9">
        <f t="shared" si="1"/>
        <v>-16.049702679999996</v>
      </c>
      <c r="R19" s="9">
        <f t="shared" si="2"/>
        <v>-17.293403758108838</v>
      </c>
      <c r="S19" s="1"/>
      <c r="T19" s="5"/>
      <c r="U19" s="5" t="e">
        <f>C19-#REF!</f>
        <v>#REF!</v>
      </c>
      <c r="V19" s="5" t="e">
        <f>P19-#REF!</f>
        <v>#REF!</v>
      </c>
      <c r="X19" s="20"/>
    </row>
    <row r="20" spans="1:24" ht="15" customHeight="1" x14ac:dyDescent="0.25">
      <c r="A20" s="1"/>
      <c r="B20" s="8" t="s">
        <v>15</v>
      </c>
      <c r="C20" s="9">
        <v>24.614233769999998</v>
      </c>
      <c r="D20" s="9">
        <v>2.6197616099999999</v>
      </c>
      <c r="E20" s="9">
        <v>2.00378517</v>
      </c>
      <c r="F20" s="9">
        <v>1.78014516</v>
      </c>
      <c r="G20" s="9">
        <v>2.1812589899999999</v>
      </c>
      <c r="H20" s="9">
        <v>2.7592509300000003</v>
      </c>
      <c r="I20" s="9">
        <v>1.7722984799999999</v>
      </c>
      <c r="J20" s="9">
        <v>2.7030861999999996</v>
      </c>
      <c r="K20" s="9">
        <v>1.7603062</v>
      </c>
      <c r="L20" s="9">
        <v>2.2680808900000002</v>
      </c>
      <c r="M20" s="9">
        <v>2.4048798700000003</v>
      </c>
      <c r="N20" s="9">
        <v>2.5621582800000002</v>
      </c>
      <c r="O20" s="9"/>
      <c r="P20" s="9">
        <f t="shared" si="5"/>
        <v>24.815011779999999</v>
      </c>
      <c r="Q20" s="9">
        <f t="shared" si="1"/>
        <v>0.20077801000000051</v>
      </c>
      <c r="R20" s="9">
        <f t="shared" si="2"/>
        <v>0.81569880206756695</v>
      </c>
      <c r="S20" s="1"/>
      <c r="T20" s="5"/>
      <c r="U20" s="5" t="e">
        <f>C20-#REF!</f>
        <v>#REF!</v>
      </c>
      <c r="V20" s="5" t="e">
        <f>P20-#REF!</f>
        <v>#REF!</v>
      </c>
      <c r="X20" s="20"/>
    </row>
    <row r="21" spans="1:24" ht="15" customHeight="1" x14ac:dyDescent="0.25">
      <c r="A21" s="1"/>
      <c r="B21" s="8" t="s">
        <v>16</v>
      </c>
      <c r="C21" s="9">
        <v>62.728257879999994</v>
      </c>
      <c r="D21" s="9">
        <v>6.2300449899999997</v>
      </c>
      <c r="E21" s="9">
        <v>5.5068372300000004</v>
      </c>
      <c r="F21" s="9">
        <v>5.6283786400000011</v>
      </c>
      <c r="G21" s="9">
        <v>6.4202756799999996</v>
      </c>
      <c r="H21" s="9">
        <v>6.286125639999999</v>
      </c>
      <c r="I21" s="9">
        <v>6.3564425300000007</v>
      </c>
      <c r="J21" s="9">
        <v>5.4051947499999988</v>
      </c>
      <c r="K21" s="9">
        <v>5.7713406599999999</v>
      </c>
      <c r="L21" s="9">
        <v>5.7191750899999994</v>
      </c>
      <c r="M21" s="9">
        <v>5.6443265799999995</v>
      </c>
      <c r="N21" s="9">
        <v>5.6110662499999995</v>
      </c>
      <c r="O21" s="9"/>
      <c r="P21" s="9">
        <f t="shared" si="5"/>
        <v>64.579208039999997</v>
      </c>
      <c r="Q21" s="9">
        <f t="shared" si="1"/>
        <v>1.8509501600000036</v>
      </c>
      <c r="R21" s="9">
        <f t="shared" si="2"/>
        <v>2.9507437677304802</v>
      </c>
      <c r="S21" s="1"/>
      <c r="T21" s="5"/>
      <c r="U21" s="5" t="e">
        <f>C21-#REF!</f>
        <v>#REF!</v>
      </c>
      <c r="V21" s="5" t="e">
        <f>P21-#REF!</f>
        <v>#REF!</v>
      </c>
      <c r="X21" s="20"/>
    </row>
    <row r="22" spans="1:24" ht="15" customHeight="1" x14ac:dyDescent="0.25">
      <c r="A22" s="1"/>
      <c r="B22" s="8" t="s">
        <v>17</v>
      </c>
      <c r="C22" s="9">
        <v>0.9695847700000001</v>
      </c>
      <c r="D22" s="9">
        <v>5.7410719999999998E-2</v>
      </c>
      <c r="E22" s="9">
        <v>5.7407880000000001E-2</v>
      </c>
      <c r="F22" s="9">
        <v>6.9962239999999995E-2</v>
      </c>
      <c r="G22" s="9">
        <v>4.894366E-2</v>
      </c>
      <c r="H22" s="9">
        <v>5.6772110000000001E-2</v>
      </c>
      <c r="I22" s="9">
        <v>4.8755070000000005E-2</v>
      </c>
      <c r="J22" s="9">
        <v>0.29792235</v>
      </c>
      <c r="K22" s="9">
        <v>5.8434510000000002E-2</v>
      </c>
      <c r="L22" s="9">
        <v>4.104294E-2</v>
      </c>
      <c r="M22" s="9">
        <v>0.14118689000000001</v>
      </c>
      <c r="N22" s="9">
        <v>6.859672E-2</v>
      </c>
      <c r="O22" s="9"/>
      <c r="P22" s="9">
        <f t="shared" si="5"/>
        <v>0.94643508999999981</v>
      </c>
      <c r="Q22" s="9">
        <f t="shared" si="1"/>
        <v>-2.3149680000000283E-2</v>
      </c>
      <c r="R22" s="9">
        <f t="shared" si="2"/>
        <v>-2.3875870079931518</v>
      </c>
      <c r="S22" s="1"/>
      <c r="T22" s="5"/>
      <c r="U22" s="5" t="e">
        <f>C22-#REF!</f>
        <v>#REF!</v>
      </c>
      <c r="V22" s="5" t="e">
        <f>P22-#REF!</f>
        <v>#REF!</v>
      </c>
      <c r="X22" s="20"/>
    </row>
    <row r="23" spans="1:24" ht="15" customHeight="1" x14ac:dyDescent="0.25">
      <c r="A23" s="1"/>
      <c r="B23" s="8" t="s">
        <v>18</v>
      </c>
      <c r="C23" s="9">
        <v>0.45317486000000001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0.43965075999999997</v>
      </c>
      <c r="N23" s="9">
        <v>0.51917659999999999</v>
      </c>
      <c r="O23" s="9"/>
      <c r="P23" s="9">
        <f t="shared" si="5"/>
        <v>0.95882735999999991</v>
      </c>
      <c r="Q23" s="9">
        <f t="shared" si="1"/>
        <v>0.50565249999999984</v>
      </c>
      <c r="R23" s="9">
        <f t="shared" si="2"/>
        <v>111.57999806079266</v>
      </c>
      <c r="S23" s="1"/>
      <c r="T23" s="5"/>
      <c r="U23" s="5" t="e">
        <f>C23-#REF!</f>
        <v>#REF!</v>
      </c>
      <c r="V23" s="5" t="e">
        <f>P23-#REF!</f>
        <v>#REF!</v>
      </c>
      <c r="X23" s="20"/>
    </row>
    <row r="24" spans="1:24" ht="21" customHeight="1" x14ac:dyDescent="0.25">
      <c r="A24" s="1"/>
      <c r="B24" s="6" t="s">
        <v>19</v>
      </c>
      <c r="C24" s="7">
        <f>SUM(C25:C29,C32)</f>
        <v>81.729814839999989</v>
      </c>
      <c r="D24" s="7">
        <f t="shared" ref="D24" si="8">SUM(D25:D29,D32)</f>
        <v>8.3251735399999998</v>
      </c>
      <c r="E24" s="7">
        <f t="shared" ref="E24:O24" si="9">SUM(E25:E29,E32)</f>
        <v>8.7318083700000013</v>
      </c>
      <c r="F24" s="7">
        <f t="shared" si="9"/>
        <v>8.3303495099999996</v>
      </c>
      <c r="G24" s="7">
        <f t="shared" si="9"/>
        <v>9.8142901499999997</v>
      </c>
      <c r="H24" s="7">
        <f t="shared" si="9"/>
        <v>9.4658470699999988</v>
      </c>
      <c r="I24" s="7">
        <f t="shared" si="9"/>
        <v>8.4977699100000006</v>
      </c>
      <c r="J24" s="7">
        <f t="shared" si="9"/>
        <v>10.49088175</v>
      </c>
      <c r="K24" s="7">
        <f t="shared" si="9"/>
        <v>9.0902570300000001</v>
      </c>
      <c r="L24" s="7">
        <f t="shared" si="9"/>
        <v>8.4323740000000011</v>
      </c>
      <c r="M24" s="7">
        <f t="shared" si="9"/>
        <v>9.9783728600000003</v>
      </c>
      <c r="N24" s="7">
        <f t="shared" si="9"/>
        <v>9.5304517099999995</v>
      </c>
      <c r="O24" s="7">
        <f t="shared" si="9"/>
        <v>0</v>
      </c>
      <c r="P24" s="7">
        <f>SUM(D24:O24)</f>
        <v>100.68757589999998</v>
      </c>
      <c r="Q24" s="7">
        <f t="shared" si="1"/>
        <v>18.957761059999996</v>
      </c>
      <c r="R24" s="7">
        <f t="shared" si="2"/>
        <v>23.195649099552025</v>
      </c>
      <c r="S24" s="1"/>
      <c r="T24" s="5"/>
      <c r="U24" s="5" t="e">
        <f>C24-#REF!</f>
        <v>#REF!</v>
      </c>
      <c r="V24" s="5" t="e">
        <f>P24-#REF!</f>
        <v>#REF!</v>
      </c>
      <c r="X24" s="20"/>
    </row>
    <row r="25" spans="1:24" ht="15" customHeight="1" x14ac:dyDescent="0.25">
      <c r="A25" s="1"/>
      <c r="B25" s="8" t="s">
        <v>20</v>
      </c>
      <c r="C25" s="9">
        <v>49.912731469999997</v>
      </c>
      <c r="D25" s="9">
        <v>4.7602586899999997</v>
      </c>
      <c r="E25" s="9">
        <v>5.1725639700000006</v>
      </c>
      <c r="F25" s="9">
        <v>4.1720472800000001</v>
      </c>
      <c r="G25" s="9">
        <v>5.1756242800000001</v>
      </c>
      <c r="H25" s="9">
        <v>4.6665720799999999</v>
      </c>
      <c r="I25" s="9">
        <v>4.3309107100000004</v>
      </c>
      <c r="J25" s="9">
        <v>6.07034918</v>
      </c>
      <c r="K25" s="9">
        <v>4.6733809700000002</v>
      </c>
      <c r="L25" s="9">
        <v>4.5243284400000006</v>
      </c>
      <c r="M25" s="9">
        <v>5.7596114600000003</v>
      </c>
      <c r="N25" s="9">
        <v>5.0787388799999995</v>
      </c>
      <c r="O25" s="9"/>
      <c r="P25" s="9">
        <f t="shared" si="5"/>
        <v>54.384385940000001</v>
      </c>
      <c r="Q25" s="9">
        <f t="shared" si="1"/>
        <v>4.4716544700000043</v>
      </c>
      <c r="R25" s="9">
        <f t="shared" si="2"/>
        <v>8.9589456202926652</v>
      </c>
      <c r="S25" s="1"/>
      <c r="T25" s="5"/>
      <c r="U25" s="5" t="e">
        <f>C25-#REF!</f>
        <v>#REF!</v>
      </c>
      <c r="V25" s="5" t="e">
        <f>P25-#REF!</f>
        <v>#REF!</v>
      </c>
    </row>
    <row r="26" spans="1:24" ht="15" customHeight="1" x14ac:dyDescent="0.25">
      <c r="A26" s="1"/>
      <c r="B26" s="8" t="s">
        <v>21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/>
      <c r="P26" s="9">
        <f t="shared" si="5"/>
        <v>0</v>
      </c>
      <c r="Q26" s="9">
        <f t="shared" si="1"/>
        <v>0</v>
      </c>
      <c r="R26" s="9" t="str">
        <f t="shared" si="2"/>
        <v/>
      </c>
      <c r="S26" s="1"/>
      <c r="T26" s="5"/>
      <c r="U26" s="5" t="e">
        <f>C26-#REF!</f>
        <v>#REF!</v>
      </c>
      <c r="V26" s="5" t="e">
        <f>P26-#REF!</f>
        <v>#REF!</v>
      </c>
    </row>
    <row r="27" spans="1:24" ht="15" hidden="1" customHeight="1" x14ac:dyDescent="0.25">
      <c r="A27" s="18"/>
      <c r="B27" s="8" t="s">
        <v>22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f t="shared" si="5"/>
        <v>0</v>
      </c>
      <c r="Q27" s="9">
        <f t="shared" si="1"/>
        <v>0</v>
      </c>
      <c r="R27" s="9" t="str">
        <f t="shared" si="2"/>
        <v/>
      </c>
      <c r="S27" s="1"/>
      <c r="T27" s="5"/>
      <c r="U27" s="5" t="e">
        <f>C27-#REF!</f>
        <v>#REF!</v>
      </c>
      <c r="V27" s="5" t="e">
        <f>P27-#REF!</f>
        <v>#REF!</v>
      </c>
    </row>
    <row r="28" spans="1:24" ht="15" customHeight="1" x14ac:dyDescent="0.25">
      <c r="A28" s="1"/>
      <c r="B28" s="8" t="s">
        <v>23</v>
      </c>
      <c r="C28" s="9">
        <v>23.432889070000002</v>
      </c>
      <c r="D28" s="9">
        <v>2.00899633</v>
      </c>
      <c r="E28" s="9">
        <v>1.94132437</v>
      </c>
      <c r="F28" s="9">
        <v>2.2293428800000004</v>
      </c>
      <c r="G28" s="9">
        <v>2.5520200799999997</v>
      </c>
      <c r="H28" s="9">
        <v>2.75457821</v>
      </c>
      <c r="I28" s="9">
        <v>2.20959912</v>
      </c>
      <c r="J28" s="9">
        <v>2.6275861799999998</v>
      </c>
      <c r="K28" s="9">
        <v>2.3084578499999999</v>
      </c>
      <c r="L28" s="9">
        <v>2.2176113999999996</v>
      </c>
      <c r="M28" s="9">
        <v>2.2883755999999997</v>
      </c>
      <c r="N28" s="9">
        <v>2.4505931599999999</v>
      </c>
      <c r="O28" s="9"/>
      <c r="P28" s="9">
        <f t="shared" si="5"/>
        <v>25.588485179999999</v>
      </c>
      <c r="Q28" s="9">
        <f t="shared" si="1"/>
        <v>2.1555961099999976</v>
      </c>
      <c r="R28" s="9">
        <f t="shared" si="2"/>
        <v>9.1990198202222686</v>
      </c>
      <c r="S28" s="1"/>
      <c r="T28" s="5"/>
      <c r="U28" s="5" t="e">
        <f>C28-#REF!</f>
        <v>#REF!</v>
      </c>
      <c r="V28" s="5" t="e">
        <f>P28-#REF!</f>
        <v>#REF!</v>
      </c>
    </row>
    <row r="29" spans="1:24" ht="15.75" hidden="1" customHeight="1" x14ac:dyDescent="0.25">
      <c r="A29" s="18"/>
      <c r="B29" s="8" t="s">
        <v>24</v>
      </c>
      <c r="C29" s="9">
        <f>+C30+C31</f>
        <v>1.6889999999999999E-5</v>
      </c>
      <c r="D29" s="9">
        <f>+D30+D31</f>
        <v>0</v>
      </c>
      <c r="E29" s="9">
        <f>+E30+E31</f>
        <v>0</v>
      </c>
      <c r="F29" s="9">
        <f t="shared" ref="F29:O29" si="10">+F30+F31</f>
        <v>0</v>
      </c>
      <c r="G29" s="9">
        <f t="shared" si="10"/>
        <v>0</v>
      </c>
      <c r="H29" s="9">
        <f t="shared" si="10"/>
        <v>0</v>
      </c>
      <c r="I29" s="9">
        <f t="shared" si="10"/>
        <v>0</v>
      </c>
      <c r="J29" s="9">
        <f t="shared" si="10"/>
        <v>0</v>
      </c>
      <c r="K29" s="9">
        <f t="shared" si="10"/>
        <v>0</v>
      </c>
      <c r="L29" s="9">
        <f t="shared" si="10"/>
        <v>0</v>
      </c>
      <c r="M29" s="9">
        <f t="shared" si="10"/>
        <v>0</v>
      </c>
      <c r="N29" s="9">
        <f t="shared" si="10"/>
        <v>0</v>
      </c>
      <c r="O29" s="9">
        <f t="shared" si="10"/>
        <v>0</v>
      </c>
      <c r="P29" s="9">
        <f>SUM(D29:O29)</f>
        <v>0</v>
      </c>
      <c r="Q29" s="9">
        <f t="shared" si="1"/>
        <v>-1.6889999999999999E-5</v>
      </c>
      <c r="R29" s="9">
        <f t="shared" si="2"/>
        <v>-100</v>
      </c>
      <c r="S29" s="1"/>
      <c r="T29" s="5"/>
      <c r="U29" s="5" t="e">
        <f>C29-#REF!</f>
        <v>#REF!</v>
      </c>
      <c r="V29" s="5" t="e">
        <f>P29-#REF!</f>
        <v>#REF!</v>
      </c>
    </row>
    <row r="30" spans="1:24" ht="15.75" hidden="1" customHeight="1" x14ac:dyDescent="0.25">
      <c r="A30" s="18"/>
      <c r="B30" s="10" t="s">
        <v>25</v>
      </c>
      <c r="C30" s="9">
        <v>1.6889999999999999E-5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/>
      <c r="P30" s="9">
        <f t="shared" si="5"/>
        <v>0</v>
      </c>
      <c r="Q30" s="9">
        <f t="shared" si="1"/>
        <v>-1.6889999999999999E-5</v>
      </c>
      <c r="R30" s="9">
        <f t="shared" si="2"/>
        <v>-100</v>
      </c>
      <c r="S30" s="1"/>
      <c r="T30" s="5"/>
      <c r="U30" s="5" t="e">
        <f>C30-#REF!</f>
        <v>#REF!</v>
      </c>
      <c r="V30" s="5" t="e">
        <f>P30-#REF!</f>
        <v>#REF!</v>
      </c>
    </row>
    <row r="31" spans="1:24" ht="15" hidden="1" customHeight="1" x14ac:dyDescent="0.25">
      <c r="A31" s="18"/>
      <c r="B31" s="10" t="s">
        <v>26</v>
      </c>
      <c r="C31" s="9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/>
      <c r="P31" s="9">
        <f t="shared" si="5"/>
        <v>0</v>
      </c>
      <c r="Q31" s="9">
        <f t="shared" si="1"/>
        <v>0</v>
      </c>
      <c r="R31" s="9" t="str">
        <f t="shared" si="2"/>
        <v/>
      </c>
      <c r="S31" s="1"/>
      <c r="T31" s="5"/>
      <c r="U31" s="5" t="e">
        <f>C31-#REF!</f>
        <v>#REF!</v>
      </c>
      <c r="V31" s="5" t="e">
        <f>P31-#REF!</f>
        <v>#REF!</v>
      </c>
    </row>
    <row r="32" spans="1:24" ht="15" customHeight="1" x14ac:dyDescent="0.25">
      <c r="A32" s="1"/>
      <c r="B32" s="8" t="s">
        <v>59</v>
      </c>
      <c r="C32" s="9">
        <v>8.3841774099999995</v>
      </c>
      <c r="D32" s="9">
        <v>1.5559185199999999</v>
      </c>
      <c r="E32" s="9">
        <v>1.6179200300000001</v>
      </c>
      <c r="F32" s="9">
        <v>1.9289593500000002</v>
      </c>
      <c r="G32" s="9">
        <v>2.0866457899999999</v>
      </c>
      <c r="H32" s="9">
        <v>2.0446967799999998</v>
      </c>
      <c r="I32" s="9">
        <v>1.95726008</v>
      </c>
      <c r="J32" s="9">
        <v>1.79294639</v>
      </c>
      <c r="K32" s="9">
        <v>2.10841821</v>
      </c>
      <c r="L32" s="9">
        <v>1.6904341600000001</v>
      </c>
      <c r="M32" s="9">
        <v>1.9303858</v>
      </c>
      <c r="N32" s="9">
        <v>2.00111967</v>
      </c>
      <c r="O32" s="9"/>
      <c r="P32" s="9">
        <f t="shared" si="5"/>
        <v>20.714704779999998</v>
      </c>
      <c r="Q32" s="9">
        <f t="shared" ref="Q32" si="11">+P32-C32</f>
        <v>12.330527369999999</v>
      </c>
      <c r="R32" s="9">
        <f t="shared" ref="R32" si="12">IF(ISNUMBER(+Q32/C32*100), +Q32/C32*100, "")</f>
        <v>147.06901782986006</v>
      </c>
      <c r="S32" s="1"/>
      <c r="T32" s="5"/>
      <c r="U32" s="5" t="e">
        <f>C32-#REF!</f>
        <v>#REF!</v>
      </c>
      <c r="V32" s="5" t="e">
        <f>P32-#REF!</f>
        <v>#REF!</v>
      </c>
    </row>
    <row r="33" spans="1:25" ht="21" customHeight="1" x14ac:dyDescent="0.25">
      <c r="A33" s="1"/>
      <c r="B33" s="6" t="s">
        <v>27</v>
      </c>
      <c r="C33" s="7">
        <f>SUM(C34:C40)</f>
        <v>114.3548796</v>
      </c>
      <c r="D33" s="7">
        <f>SUM(D34:D40)</f>
        <v>6.6142163499999995</v>
      </c>
      <c r="E33" s="7">
        <f>SUM(E34:E40)</f>
        <v>6.9260392700000004</v>
      </c>
      <c r="F33" s="7">
        <f t="shared" ref="F33:O33" si="13">SUM(F34:F40)</f>
        <v>6.4560782000000003</v>
      </c>
      <c r="G33" s="7">
        <f t="shared" si="13"/>
        <v>6.8427977599999998</v>
      </c>
      <c r="H33" s="7">
        <f t="shared" si="13"/>
        <v>6.7710142000000015</v>
      </c>
      <c r="I33" s="7">
        <f t="shared" si="13"/>
        <v>6.7683582699999993</v>
      </c>
      <c r="J33" s="7">
        <f t="shared" si="13"/>
        <v>5.8871861099999991</v>
      </c>
      <c r="K33" s="7">
        <f t="shared" si="13"/>
        <v>6.6561457299999995</v>
      </c>
      <c r="L33" s="7">
        <f t="shared" si="13"/>
        <v>6.5491356400000003</v>
      </c>
      <c r="M33" s="7">
        <f t="shared" si="13"/>
        <v>6.8062702800000006</v>
      </c>
      <c r="N33" s="7">
        <f t="shared" si="13"/>
        <v>6.7517987799999997</v>
      </c>
      <c r="O33" s="7">
        <f t="shared" si="13"/>
        <v>0</v>
      </c>
      <c r="P33" s="7">
        <f>SUM(D33:O33)</f>
        <v>73.029040590000008</v>
      </c>
      <c r="Q33" s="7">
        <f t="shared" si="1"/>
        <v>-41.325839009999996</v>
      </c>
      <c r="R33" s="7">
        <f t="shared" si="2"/>
        <v>-36.138238398355142</v>
      </c>
      <c r="S33" s="1"/>
      <c r="T33" s="5"/>
      <c r="U33" s="5" t="e">
        <f>C33-#REF!</f>
        <v>#REF!</v>
      </c>
      <c r="V33" s="5" t="e">
        <f>P33-#REF!</f>
        <v>#REF!</v>
      </c>
      <c r="X33" s="19"/>
      <c r="Y33" s="19"/>
    </row>
    <row r="34" spans="1:25" ht="15" customHeight="1" x14ac:dyDescent="0.25">
      <c r="A34" s="1"/>
      <c r="B34" s="8" t="s">
        <v>28</v>
      </c>
      <c r="C34" s="9">
        <v>16.427347730000001</v>
      </c>
      <c r="D34" s="9">
        <v>1.5254849500000001</v>
      </c>
      <c r="E34" s="9">
        <v>1.99734089</v>
      </c>
      <c r="F34" s="9">
        <v>1.7768553</v>
      </c>
      <c r="G34" s="9">
        <v>1.96798436</v>
      </c>
      <c r="H34" s="9">
        <v>1.9906997</v>
      </c>
      <c r="I34" s="9">
        <v>1.7941482900000001</v>
      </c>
      <c r="J34" s="9">
        <v>1.6953679099999999</v>
      </c>
      <c r="K34" s="9">
        <v>1.7500751299999999</v>
      </c>
      <c r="L34" s="9">
        <v>1.7280702400000001</v>
      </c>
      <c r="M34" s="9">
        <v>1.6027646400000002</v>
      </c>
      <c r="N34" s="9">
        <v>1.63517958</v>
      </c>
      <c r="O34" s="9"/>
      <c r="P34" s="9">
        <f t="shared" si="5"/>
        <v>19.46397099</v>
      </c>
      <c r="Q34" s="9">
        <f t="shared" si="1"/>
        <v>3.0366232599999989</v>
      </c>
      <c r="R34" s="9">
        <f t="shared" si="2"/>
        <v>18.485170642942244</v>
      </c>
      <c r="S34" s="1"/>
      <c r="T34" s="5"/>
      <c r="U34" s="5" t="e">
        <f>C34-#REF!</f>
        <v>#REF!</v>
      </c>
      <c r="V34" s="5" t="e">
        <f>P34-#REF!</f>
        <v>#REF!</v>
      </c>
    </row>
    <row r="35" spans="1:25" ht="15" customHeight="1" x14ac:dyDescent="0.25">
      <c r="A35" s="1"/>
      <c r="B35" s="8" t="s">
        <v>29</v>
      </c>
      <c r="C35" s="9">
        <v>46.423878199999997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/>
      <c r="P35" s="9">
        <f t="shared" si="5"/>
        <v>0</v>
      </c>
      <c r="Q35" s="9">
        <f t="shared" si="1"/>
        <v>-46.423878199999997</v>
      </c>
      <c r="R35" s="9">
        <f t="shared" si="2"/>
        <v>-100</v>
      </c>
      <c r="S35" s="1"/>
      <c r="T35" s="5"/>
      <c r="U35" s="5" t="e">
        <f>C35-#REF!</f>
        <v>#REF!</v>
      </c>
      <c r="V35" s="5" t="e">
        <f>P35-#REF!</f>
        <v>#REF!</v>
      </c>
      <c r="Y35" s="19"/>
    </row>
    <row r="36" spans="1:25" ht="15" customHeight="1" x14ac:dyDescent="0.25">
      <c r="A36" s="1"/>
      <c r="B36" s="8" t="s">
        <v>30</v>
      </c>
      <c r="C36" s="9">
        <v>50.711283760000001</v>
      </c>
      <c r="D36" s="9">
        <v>5.0887268999999993</v>
      </c>
      <c r="E36" s="9">
        <v>4.9286983800000002</v>
      </c>
      <c r="F36" s="9">
        <v>4.6792183999999999</v>
      </c>
      <c r="G36" s="9">
        <v>4.8748088999999997</v>
      </c>
      <c r="H36" s="9">
        <v>4.7803055000000008</v>
      </c>
      <c r="I36" s="9">
        <v>4.9741964999999997</v>
      </c>
      <c r="J36" s="9">
        <v>4.1918181999999993</v>
      </c>
      <c r="K36" s="9">
        <v>4.9060705999999996</v>
      </c>
      <c r="L36" s="9">
        <v>4.8210654000000002</v>
      </c>
      <c r="M36" s="9">
        <v>4.4769996000000001</v>
      </c>
      <c r="N36" s="9">
        <v>5.1166191999999997</v>
      </c>
      <c r="O36" s="9"/>
      <c r="P36" s="9">
        <f t="shared" si="5"/>
        <v>52.838527580000004</v>
      </c>
      <c r="Q36" s="9">
        <f t="shared" si="1"/>
        <v>2.1272438200000039</v>
      </c>
      <c r="R36" s="9">
        <f t="shared" si="2"/>
        <v>4.1948135844234518</v>
      </c>
      <c r="S36" s="1"/>
      <c r="T36" s="5"/>
      <c r="U36" s="5" t="e">
        <f>C36-#REF!</f>
        <v>#REF!</v>
      </c>
      <c r="V36" s="5" t="e">
        <f>P36-#REF!</f>
        <v>#REF!</v>
      </c>
      <c r="Y36" s="19"/>
    </row>
    <row r="37" spans="1:25" ht="15" customHeight="1" x14ac:dyDescent="0.25">
      <c r="A37" s="1"/>
      <c r="B37" s="8" t="s">
        <v>31</v>
      </c>
      <c r="C37" s="9">
        <v>0.79236991000000001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0.72649834000000002</v>
      </c>
      <c r="N37" s="9">
        <v>0</v>
      </c>
      <c r="O37" s="9"/>
      <c r="P37" s="9">
        <f t="shared" si="5"/>
        <v>0.72649834000000002</v>
      </c>
      <c r="Q37" s="9">
        <f t="shared" si="1"/>
        <v>-6.587156999999999E-2</v>
      </c>
      <c r="R37" s="9">
        <f t="shared" si="2"/>
        <v>-8.313234660816434</v>
      </c>
      <c r="S37" s="1"/>
      <c r="T37" s="5"/>
      <c r="U37" s="5" t="e">
        <f>C37-#REF!</f>
        <v>#REF!</v>
      </c>
      <c r="V37" s="5" t="e">
        <f>P37-#REF!</f>
        <v>#REF!</v>
      </c>
    </row>
    <row r="38" spans="1:25" ht="15" hidden="1" customHeight="1" x14ac:dyDescent="0.25">
      <c r="A38" s="18"/>
      <c r="B38" s="8" t="s">
        <v>32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>
        <f t="shared" si="5"/>
        <v>0</v>
      </c>
      <c r="Q38" s="9">
        <f t="shared" si="1"/>
        <v>0</v>
      </c>
      <c r="R38" s="9" t="str">
        <f t="shared" si="2"/>
        <v/>
      </c>
      <c r="S38" s="1"/>
      <c r="T38" s="5"/>
      <c r="U38" s="5" t="e">
        <f>C38-#REF!</f>
        <v>#REF!</v>
      </c>
      <c r="V38" s="5" t="e">
        <f>P38-#REF!</f>
        <v>#REF!</v>
      </c>
    </row>
    <row r="39" spans="1:25" ht="15" hidden="1" customHeight="1" x14ac:dyDescent="0.25">
      <c r="A39" s="18"/>
      <c r="B39" s="8" t="s">
        <v>33</v>
      </c>
      <c r="C39" s="9">
        <v>0</v>
      </c>
      <c r="D39" s="9">
        <v>4.4999999999999993E-6</v>
      </c>
      <c r="E39" s="9">
        <v>0</v>
      </c>
      <c r="F39" s="9">
        <v>4.4999999999999993E-6</v>
      </c>
      <c r="G39" s="9">
        <v>4.4999999999999993E-6</v>
      </c>
      <c r="H39" s="9">
        <v>8.9999999999999985E-6</v>
      </c>
      <c r="I39" s="9">
        <v>1.3480000000000001E-5</v>
      </c>
      <c r="J39" s="9">
        <v>0</v>
      </c>
      <c r="K39" s="9">
        <v>0</v>
      </c>
      <c r="L39" s="9">
        <v>0</v>
      </c>
      <c r="M39" s="9">
        <v>7.7000000000000008E-6</v>
      </c>
      <c r="N39" s="9">
        <v>0</v>
      </c>
      <c r="O39" s="9"/>
      <c r="P39" s="9">
        <f t="shared" si="5"/>
        <v>4.3680000000000002E-5</v>
      </c>
      <c r="Q39" s="9">
        <f t="shared" si="1"/>
        <v>4.3680000000000002E-5</v>
      </c>
      <c r="R39" s="9" t="str">
        <f t="shared" si="2"/>
        <v/>
      </c>
      <c r="S39" s="1"/>
      <c r="T39" s="5"/>
      <c r="U39" s="5" t="e">
        <f>C39-#REF!</f>
        <v>#REF!</v>
      </c>
      <c r="V39" s="5" t="e">
        <f>P39-#REF!</f>
        <v>#REF!</v>
      </c>
    </row>
    <row r="40" spans="1:25" ht="15" hidden="1" customHeight="1" x14ac:dyDescent="0.25">
      <c r="A40" s="18"/>
      <c r="B40" s="8" t="s">
        <v>34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/>
      <c r="P40" s="9">
        <f t="shared" si="5"/>
        <v>0</v>
      </c>
      <c r="Q40" s="9">
        <f t="shared" si="1"/>
        <v>0</v>
      </c>
      <c r="R40" s="9" t="str">
        <f t="shared" si="2"/>
        <v/>
      </c>
      <c r="S40" s="1"/>
      <c r="T40" s="5"/>
      <c r="U40" s="5" t="e">
        <f>C40-#REF!</f>
        <v>#REF!</v>
      </c>
      <c r="V40" s="5" t="e">
        <f>P40-#REF!</f>
        <v>#REF!</v>
      </c>
    </row>
    <row r="41" spans="1:25" ht="21" customHeight="1" x14ac:dyDescent="0.4">
      <c r="A41" s="1"/>
      <c r="B41" s="3" t="s">
        <v>35</v>
      </c>
      <c r="C41" s="4">
        <f>SUM(C42:C43,C46,C48:C50)</f>
        <v>286.96724053000003</v>
      </c>
      <c r="D41" s="4">
        <f>SUM(D42:D43,D46,D48:D50)</f>
        <v>17.258978980000002</v>
      </c>
      <c r="E41" s="4">
        <f>SUM(E42:E43,E46,E48:E50)</f>
        <v>20.893804430000003</v>
      </c>
      <c r="F41" s="4">
        <f>SUM(F42:F43,F46,F48:F50)</f>
        <v>42.47854667</v>
      </c>
      <c r="G41" s="4">
        <f t="shared" ref="G41:K41" si="14">SUM(G42:G43,G46,G48:G50)</f>
        <v>23.17887567</v>
      </c>
      <c r="H41" s="4">
        <f t="shared" si="14"/>
        <v>24.357479389999998</v>
      </c>
      <c r="I41" s="4">
        <f t="shared" si="14"/>
        <v>21.573653289999999</v>
      </c>
      <c r="J41" s="4">
        <f t="shared" si="14"/>
        <v>23.050343660000003</v>
      </c>
      <c r="K41" s="4">
        <f t="shared" si="14"/>
        <v>24.210802519999998</v>
      </c>
      <c r="L41" s="4">
        <f t="shared" ref="L41" si="15">SUM(L42:L43,L46,L48:L50)</f>
        <v>20.612548339999996</v>
      </c>
      <c r="M41" s="4">
        <f t="shared" ref="M41" si="16">SUM(M42:M43,M46,M48:M50)</f>
        <v>20.225738069999998</v>
      </c>
      <c r="N41" s="4">
        <f t="shared" ref="N41" si="17">SUM(N42:N43,N46,N48:N50)</f>
        <v>20.52288734</v>
      </c>
      <c r="O41" s="4">
        <f t="shared" ref="O41" si="18">SUM(O42:O43,O46,O48:O50)</f>
        <v>0</v>
      </c>
      <c r="P41" s="4">
        <f>SUM(D41:O41)</f>
        <v>258.36365835999999</v>
      </c>
      <c r="Q41" s="4">
        <f t="shared" si="1"/>
        <v>-28.603582170000038</v>
      </c>
      <c r="R41" s="4">
        <f t="shared" si="2"/>
        <v>-9.9675426774052891</v>
      </c>
      <c r="S41" s="1"/>
      <c r="T41" s="5"/>
      <c r="U41" s="5" t="e">
        <f>C41-#REF!</f>
        <v>#REF!</v>
      </c>
      <c r="V41" s="5" t="e">
        <f>P41-#REF!</f>
        <v>#REF!</v>
      </c>
    </row>
    <row r="42" spans="1:25" ht="21" customHeight="1" x14ac:dyDescent="0.25">
      <c r="A42" s="1"/>
      <c r="B42" s="6" t="s">
        <v>56</v>
      </c>
      <c r="C42" s="7">
        <v>57.128499750000003</v>
      </c>
      <c r="D42" s="7">
        <v>4.8254232899999998</v>
      </c>
      <c r="E42" s="7">
        <v>4.4516689299999994</v>
      </c>
      <c r="F42" s="7">
        <v>4.1991889000000002</v>
      </c>
      <c r="G42" s="7">
        <v>4.8381356899999997</v>
      </c>
      <c r="H42" s="7">
        <v>4.7351329199999999</v>
      </c>
      <c r="I42" s="7">
        <v>4.1063460100000002</v>
      </c>
      <c r="J42" s="7">
        <v>4.8518035099999999</v>
      </c>
      <c r="K42" s="7">
        <v>4.4854435299999995</v>
      </c>
      <c r="L42" s="7">
        <v>4.6024470300000004</v>
      </c>
      <c r="M42" s="7">
        <v>4.9311979099999999</v>
      </c>
      <c r="N42" s="7">
        <v>4.6089543700000002</v>
      </c>
      <c r="O42" s="7"/>
      <c r="P42" s="7">
        <f t="shared" si="5"/>
        <v>50.635742089999994</v>
      </c>
      <c r="Q42" s="7">
        <f t="shared" si="1"/>
        <v>-6.4927576600000094</v>
      </c>
      <c r="R42" s="7">
        <f t="shared" si="2"/>
        <v>-11.365181456563645</v>
      </c>
      <c r="S42" s="1"/>
      <c r="T42" s="5"/>
      <c r="U42" s="5" t="e">
        <f>C42-#REF!</f>
        <v>#REF!</v>
      </c>
      <c r="V42" s="5" t="e">
        <f>P42-#REF!</f>
        <v>#REF!</v>
      </c>
    </row>
    <row r="43" spans="1:25" ht="21" customHeight="1" x14ac:dyDescent="0.25">
      <c r="A43" s="1"/>
      <c r="B43" s="6" t="s">
        <v>67</v>
      </c>
      <c r="C43" s="7">
        <f>SUM(C44:C45)</f>
        <v>0</v>
      </c>
      <c r="D43" s="7">
        <f>SUM(D44:D45)</f>
        <v>0</v>
      </c>
      <c r="E43" s="7">
        <f t="shared" ref="E43:O43" si="19">SUM(E44:E45)</f>
        <v>4.2932427999999998</v>
      </c>
      <c r="F43" s="7">
        <f t="shared" si="19"/>
        <v>4.03462473</v>
      </c>
      <c r="G43" s="7">
        <f t="shared" si="19"/>
        <v>4.1150164400000007</v>
      </c>
      <c r="H43" s="7">
        <f t="shared" si="19"/>
        <v>4.1816978200000001</v>
      </c>
      <c r="I43" s="7">
        <f t="shared" si="19"/>
        <v>4.2154618500000005</v>
      </c>
      <c r="J43" s="7">
        <f t="shared" si="19"/>
        <v>4.3616727700000002</v>
      </c>
      <c r="K43" s="7">
        <f t="shared" si="19"/>
        <v>4.3708890699999996</v>
      </c>
      <c r="L43" s="7">
        <f t="shared" si="19"/>
        <v>4.3213616299999993</v>
      </c>
      <c r="M43" s="7">
        <f t="shared" si="19"/>
        <v>4.3374213299999997</v>
      </c>
      <c r="N43" s="7">
        <f t="shared" si="19"/>
        <v>4.3200981900000004</v>
      </c>
      <c r="O43" s="7">
        <f t="shared" si="19"/>
        <v>0</v>
      </c>
      <c r="P43" s="7">
        <f t="shared" ref="P43" si="20">SUM(D43:O43)</f>
        <v>42.551486630000007</v>
      </c>
      <c r="Q43" s="7">
        <f t="shared" ref="Q43:Q45" si="21">+P43-C43</f>
        <v>42.551486630000007</v>
      </c>
      <c r="R43" s="7" t="str">
        <f t="shared" ref="R43:R45" si="22">IF(ISNUMBER(+Q43/C43*100), +Q43/C43*100, "")</f>
        <v/>
      </c>
      <c r="S43" s="1"/>
      <c r="T43" s="5"/>
      <c r="U43" s="5" t="e">
        <f>C43-#REF!</f>
        <v>#REF!</v>
      </c>
      <c r="V43" s="5" t="e">
        <f>P43-#REF!</f>
        <v>#REF!</v>
      </c>
    </row>
    <row r="44" spans="1:25" ht="15" customHeight="1" x14ac:dyDescent="0.25">
      <c r="A44" s="1"/>
      <c r="B44" s="10" t="s">
        <v>68</v>
      </c>
      <c r="C44" s="9">
        <v>0</v>
      </c>
      <c r="D44" s="9">
        <v>0</v>
      </c>
      <c r="E44" s="9">
        <v>4.2932427999999998</v>
      </c>
      <c r="F44" s="9">
        <v>4.03462473</v>
      </c>
      <c r="G44" s="9">
        <v>4.1150164400000007</v>
      </c>
      <c r="H44" s="9">
        <v>4.1816978200000001</v>
      </c>
      <c r="I44" s="9">
        <v>4.2081590900000005</v>
      </c>
      <c r="J44" s="9">
        <v>4.3543020500000003</v>
      </c>
      <c r="K44" s="9">
        <v>4.36353393</v>
      </c>
      <c r="L44" s="9">
        <v>4.3140828099999995</v>
      </c>
      <c r="M44" s="9">
        <v>4.33008785</v>
      </c>
      <c r="N44" s="9">
        <v>4.3127494200000003</v>
      </c>
      <c r="O44" s="9"/>
      <c r="P44" s="9">
        <f t="shared" ref="P44:P45" si="23">SUM(D44:O44)</f>
        <v>42.507496940000003</v>
      </c>
      <c r="Q44" s="9">
        <f t="shared" si="21"/>
        <v>42.507496940000003</v>
      </c>
      <c r="R44" s="9" t="str">
        <f t="shared" si="22"/>
        <v/>
      </c>
      <c r="S44" s="1"/>
      <c r="T44" s="5"/>
      <c r="U44" s="5" t="e">
        <f>C44-#REF!</f>
        <v>#REF!</v>
      </c>
      <c r="V44" s="5" t="e">
        <f>P44-#REF!</f>
        <v>#REF!</v>
      </c>
    </row>
    <row r="45" spans="1:25" ht="15" customHeight="1" x14ac:dyDescent="0.25">
      <c r="A45" s="1"/>
      <c r="B45" s="10" t="s">
        <v>69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7.3027600000000002E-3</v>
      </c>
      <c r="J45" s="9">
        <v>7.3707200000000007E-3</v>
      </c>
      <c r="K45" s="9">
        <v>7.3551399999999996E-3</v>
      </c>
      <c r="L45" s="9">
        <v>7.2788199999999992E-3</v>
      </c>
      <c r="M45" s="9">
        <v>7.3334799999999999E-3</v>
      </c>
      <c r="N45" s="9">
        <v>7.3487700000000001E-3</v>
      </c>
      <c r="O45" s="9"/>
      <c r="P45" s="9">
        <f t="shared" si="23"/>
        <v>4.3989689999999991E-2</v>
      </c>
      <c r="Q45" s="9">
        <f t="shared" si="21"/>
        <v>4.3989689999999991E-2</v>
      </c>
      <c r="R45" s="9" t="str">
        <f t="shared" si="22"/>
        <v/>
      </c>
      <c r="S45" s="1"/>
      <c r="T45" s="5"/>
      <c r="U45" s="5" t="e">
        <f>C45-#REF!</f>
        <v>#REF!</v>
      </c>
      <c r="V45" s="5" t="e">
        <f>P45-#REF!</f>
        <v>#REF!</v>
      </c>
    </row>
    <row r="46" spans="1:25" ht="21" customHeight="1" x14ac:dyDescent="0.25">
      <c r="A46" s="1"/>
      <c r="B46" s="6" t="s">
        <v>57</v>
      </c>
      <c r="C46" s="7">
        <v>14.62580183</v>
      </c>
      <c r="D46" s="7">
        <v>1.34660772</v>
      </c>
      <c r="E46" s="7">
        <v>1.30010782</v>
      </c>
      <c r="F46" s="7">
        <v>1.13912813</v>
      </c>
      <c r="G46" s="7">
        <v>1.4841924200000001</v>
      </c>
      <c r="H46" s="7">
        <v>1.3853250399999999</v>
      </c>
      <c r="I46" s="7">
        <v>1.09052938</v>
      </c>
      <c r="J46" s="7">
        <v>1.31985101</v>
      </c>
      <c r="K46" s="7">
        <v>1.2477255600000001</v>
      </c>
      <c r="L46" s="7">
        <v>1.4294685899999999</v>
      </c>
      <c r="M46" s="7">
        <v>1.3141657900000001</v>
      </c>
      <c r="N46" s="7">
        <v>0.77187216999999997</v>
      </c>
      <c r="O46" s="7"/>
      <c r="P46" s="7">
        <f>SUM(D46:O46)</f>
        <v>13.828973629999998</v>
      </c>
      <c r="Q46" s="7">
        <f>+P46-C46</f>
        <v>-0.79682820000000198</v>
      </c>
      <c r="R46" s="7">
        <f>IF(ISNUMBER(+Q46/C46*100), +Q46/C46*100, "")</f>
        <v>-5.4480992513215396</v>
      </c>
      <c r="S46" s="1"/>
      <c r="T46" s="5"/>
      <c r="U46" s="5" t="e">
        <f>C46-#REF!</f>
        <v>#REF!</v>
      </c>
      <c r="V46" s="5" t="e">
        <f>P46-#REF!</f>
        <v>#REF!</v>
      </c>
    </row>
    <row r="47" spans="1:25" ht="15" customHeight="1" x14ac:dyDescent="0.25">
      <c r="A47" s="1"/>
      <c r="B47" s="10" t="s">
        <v>60</v>
      </c>
      <c r="C47" s="9">
        <v>5.7834151599999997</v>
      </c>
      <c r="D47" s="9">
        <v>0.74952670999999993</v>
      </c>
      <c r="E47" s="9">
        <v>0.50666433</v>
      </c>
      <c r="F47" s="9">
        <v>0.3921926</v>
      </c>
      <c r="G47" s="9">
        <v>0.51402566999999999</v>
      </c>
      <c r="H47" s="9">
        <v>0.49299326999999998</v>
      </c>
      <c r="I47" s="9">
        <v>0.38475889000000002</v>
      </c>
      <c r="J47" s="9">
        <v>0.50004212000000003</v>
      </c>
      <c r="K47" s="9">
        <v>0.44095870000000004</v>
      </c>
      <c r="L47" s="9">
        <v>0.46235195000000001</v>
      </c>
      <c r="M47" s="9">
        <v>0.51205646000000005</v>
      </c>
      <c r="N47" s="9">
        <v>0.46796059000000001</v>
      </c>
      <c r="O47" s="9"/>
      <c r="P47" s="9">
        <f>SUM(D47:O47)</f>
        <v>5.4235312899999997</v>
      </c>
      <c r="Q47" s="9">
        <f>+P47-C47</f>
        <v>-0.35988386999999999</v>
      </c>
      <c r="R47" s="9">
        <f>IF(ISNUMBER(+Q47/C47*100), +Q47/C47*100, "")</f>
        <v>-6.2226878071813889</v>
      </c>
      <c r="S47" s="1"/>
      <c r="T47" s="5"/>
      <c r="U47" s="5" t="e">
        <f>C47-#REF!</f>
        <v>#REF!</v>
      </c>
      <c r="V47" s="5" t="e">
        <f>P47-#REF!</f>
        <v>#REF!</v>
      </c>
    </row>
    <row r="48" spans="1:25" ht="21" customHeight="1" x14ac:dyDescent="0.25">
      <c r="A48" s="1"/>
      <c r="B48" s="6" t="s">
        <v>61</v>
      </c>
      <c r="C48" s="7">
        <v>139.81763714000002</v>
      </c>
      <c r="D48" s="7">
        <v>6.4197539100000007</v>
      </c>
      <c r="E48" s="7">
        <v>6.5166756299999999</v>
      </c>
      <c r="F48" s="7">
        <v>12.592303749999999</v>
      </c>
      <c r="G48" s="7">
        <v>8.3330947599999998</v>
      </c>
      <c r="H48" s="7">
        <v>9.1502413199999992</v>
      </c>
      <c r="I48" s="7">
        <v>7.7108752300000001</v>
      </c>
      <c r="J48" s="7">
        <v>8.6861109400000007</v>
      </c>
      <c r="K48" s="7">
        <v>9.6165328399999996</v>
      </c>
      <c r="L48" s="7">
        <v>5.7983762900000002</v>
      </c>
      <c r="M48" s="7">
        <v>5.5114645499999995</v>
      </c>
      <c r="N48" s="7">
        <v>6.2335910000000005</v>
      </c>
      <c r="O48" s="7"/>
      <c r="P48" s="7">
        <f>SUM(D48:O48)</f>
        <v>86.569020220000013</v>
      </c>
      <c r="Q48" s="7">
        <f>+P48-C48</f>
        <v>-53.248616920000003</v>
      </c>
      <c r="R48" s="7">
        <f>IF(ISNUMBER(+Q48/C48*100), +Q48/C48*100, "")</f>
        <v>-38.084334715713965</v>
      </c>
      <c r="S48" s="1"/>
      <c r="T48" s="5"/>
      <c r="U48" s="5" t="e">
        <f>C48-#REF!</f>
        <v>#REF!</v>
      </c>
      <c r="V48" s="5" t="e">
        <f>P48-#REF!</f>
        <v>#REF!</v>
      </c>
    </row>
    <row r="49" spans="1:26" ht="21" customHeight="1" x14ac:dyDescent="0.25">
      <c r="A49" s="1"/>
      <c r="B49" s="6" t="s">
        <v>58</v>
      </c>
      <c r="C49" s="7">
        <v>29.898806390000001</v>
      </c>
      <c r="D49" s="7">
        <v>0</v>
      </c>
      <c r="E49" s="7">
        <v>0</v>
      </c>
      <c r="F49" s="7">
        <v>16.347662060000001</v>
      </c>
      <c r="G49" s="7">
        <v>0</v>
      </c>
      <c r="H49" s="7">
        <v>0.69210187000000001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/>
      <c r="P49" s="7">
        <f>SUM(D49:O49)</f>
        <v>17.039763929999999</v>
      </c>
      <c r="Q49" s="7">
        <f>+P49-C49</f>
        <v>-12.859042460000001</v>
      </c>
      <c r="R49" s="7">
        <f>IF(ISNUMBER(+Q49/C49*100), +Q49/C49*100, "")</f>
        <v>-43.008547874007625</v>
      </c>
      <c r="S49" s="1"/>
      <c r="T49" s="5"/>
      <c r="U49" s="5" t="e">
        <f>C49-#REF!</f>
        <v>#REF!</v>
      </c>
      <c r="V49" s="5" t="e">
        <f>P49-#REF!</f>
        <v>#REF!</v>
      </c>
    </row>
    <row r="50" spans="1:26" ht="21" customHeight="1" x14ac:dyDescent="0.25">
      <c r="A50" s="1"/>
      <c r="B50" s="39" t="s">
        <v>62</v>
      </c>
      <c r="C50" s="40">
        <v>45.496495420000002</v>
      </c>
      <c r="D50" s="40">
        <v>4.6671940599999999</v>
      </c>
      <c r="E50" s="40">
        <v>4.3321092500000002</v>
      </c>
      <c r="F50" s="40">
        <v>4.1656390999999999</v>
      </c>
      <c r="G50" s="40">
        <v>4.4084363599999996</v>
      </c>
      <c r="H50" s="40">
        <v>4.2129804200000001</v>
      </c>
      <c r="I50" s="40">
        <v>4.4504408199999999</v>
      </c>
      <c r="J50" s="40">
        <v>3.8309054299999996</v>
      </c>
      <c r="K50" s="40">
        <v>4.4902115199999999</v>
      </c>
      <c r="L50" s="40">
        <v>4.4608948000000002</v>
      </c>
      <c r="M50" s="40">
        <v>4.1314884899999997</v>
      </c>
      <c r="N50" s="40">
        <v>4.5883716100000003</v>
      </c>
      <c r="O50" s="40"/>
      <c r="P50" s="40">
        <f>SUM(D50:O50)</f>
        <v>47.738671860000004</v>
      </c>
      <c r="Q50" s="40">
        <f>+P50-C50</f>
        <v>2.2421764400000015</v>
      </c>
      <c r="R50" s="40">
        <f>IF(ISNUMBER(+Q50/C50*100), +Q50/C50*100, "")</f>
        <v>4.9282398991425467</v>
      </c>
      <c r="S50" s="1"/>
      <c r="T50" s="5"/>
      <c r="U50" s="5" t="e">
        <f>C50-#REF!</f>
        <v>#REF!</v>
      </c>
      <c r="V50" s="5" t="e">
        <f>P50-#REF!</f>
        <v>#REF!</v>
      </c>
    </row>
    <row r="51" spans="1:26" ht="6" customHeight="1" x14ac:dyDescent="0.25">
      <c r="A51" s="1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3"/>
      <c r="S51" s="1"/>
      <c r="T51" s="5"/>
      <c r="U51" s="5"/>
      <c r="V51" s="5"/>
    </row>
    <row r="52" spans="1:26" ht="21" customHeight="1" x14ac:dyDescent="0.2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1"/>
      <c r="T52" s="1"/>
      <c r="U52" s="5"/>
      <c r="V52" s="5"/>
    </row>
    <row r="53" spans="1:26" x14ac:dyDescent="0.2">
      <c r="A53" s="1"/>
      <c r="B53" s="11" t="s">
        <v>36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2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6" ht="36" customHeight="1" x14ac:dyDescent="0.2">
      <c r="A55" s="1"/>
      <c r="B55" s="45" t="s">
        <v>74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1"/>
      <c r="T55" s="1"/>
      <c r="U55" s="1"/>
      <c r="V55" s="1"/>
    </row>
    <row r="56" spans="1:26" ht="24" customHeight="1" x14ac:dyDescent="0.2">
      <c r="A56" s="1"/>
      <c r="B56" s="46" t="s">
        <v>55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1"/>
      <c r="T56" s="1"/>
      <c r="U56" s="1"/>
    </row>
    <row r="57" spans="1:26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1"/>
      <c r="T57" s="1"/>
      <c r="U57" s="1"/>
    </row>
    <row r="58" spans="1:26" ht="15" x14ac:dyDescent="0.25">
      <c r="X58" s="13"/>
      <c r="Y58" s="13"/>
      <c r="Z58" s="13"/>
    </row>
    <row r="59" spans="1:26" ht="15" x14ac:dyDescent="0.2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P59" s="13"/>
      <c r="Q59" s="13"/>
      <c r="R59" s="13"/>
      <c r="S59" s="13"/>
      <c r="W59" s="13"/>
      <c r="X59" s="13"/>
      <c r="Y59" s="13"/>
      <c r="Z59" s="13"/>
    </row>
    <row r="60" spans="1:26" ht="15" x14ac:dyDescent="0.2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V60" s="13"/>
    </row>
    <row r="66" spans="21:21" x14ac:dyDescent="0.2">
      <c r="U66" s="14"/>
    </row>
    <row r="67" spans="21:21" x14ac:dyDescent="0.2">
      <c r="U67" s="14"/>
    </row>
    <row r="68" spans="21:21" x14ac:dyDescent="0.2">
      <c r="U68" s="14"/>
    </row>
    <row r="69" spans="21:21" x14ac:dyDescent="0.2">
      <c r="U69" s="14"/>
    </row>
    <row r="70" spans="21:21" x14ac:dyDescent="0.2">
      <c r="U70" s="14"/>
    </row>
    <row r="71" spans="21:21" x14ac:dyDescent="0.2">
      <c r="U71" s="14"/>
    </row>
    <row r="72" spans="21:21" x14ac:dyDescent="0.2">
      <c r="U72" s="14"/>
    </row>
    <row r="73" spans="21:21" x14ac:dyDescent="0.2">
      <c r="U73" s="14"/>
    </row>
    <row r="74" spans="21:21" x14ac:dyDescent="0.2">
      <c r="U74" s="14"/>
    </row>
  </sheetData>
  <mergeCells count="6">
    <mergeCell ref="B56:R56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0 C12:O12 P46:P50 P42 C43:N43 P44:P45" formulaRange="1"/>
    <ignoredError sqref="P4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7"/>
  <sheetViews>
    <sheetView showGridLines="0" tabSelected="1" zoomScale="80" zoomScaleNormal="80" zoomScaleSheetLayoutView="50" workbookViewId="0">
      <selection activeCell="O6" sqref="O6"/>
    </sheetView>
  </sheetViews>
  <sheetFormatPr defaultColWidth="11.42578125" defaultRowHeight="12.75" x14ac:dyDescent="0.2"/>
  <cols>
    <col min="1" max="1" width="1.7109375" style="2" customWidth="1"/>
    <col min="2" max="2" width="60.140625" style="2" customWidth="1"/>
    <col min="3" max="5" width="13.5703125" style="2" customWidth="1"/>
    <col min="6" max="6" width="14.140625" style="2" customWidth="1"/>
    <col min="7" max="7" width="9.42578125" style="2" customWidth="1"/>
    <col min="8" max="8" width="13.140625" style="2" customWidth="1"/>
    <col min="9" max="9" width="9.8554687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.42578125" style="2" hidden="1" customWidth="1"/>
    <col min="15" max="15" width="11.5703125" style="2" customWidth="1"/>
    <col min="16" max="16" width="11.42578125" style="2" customWidth="1"/>
    <col min="17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47" t="s">
        <v>73</v>
      </c>
      <c r="C2" s="47"/>
      <c r="D2" s="47"/>
      <c r="E2" s="47"/>
      <c r="F2" s="47"/>
      <c r="G2" s="47"/>
      <c r="H2" s="47"/>
      <c r="I2" s="47"/>
      <c r="J2" s="1"/>
      <c r="K2" s="1"/>
    </row>
    <row r="3" spans="1:19" ht="16.5" customHeight="1" x14ac:dyDescent="0.25">
      <c r="A3" s="1"/>
      <c r="B3" s="47" t="s">
        <v>0</v>
      </c>
      <c r="C3" s="47"/>
      <c r="D3" s="47"/>
      <c r="E3" s="47"/>
      <c r="F3" s="47"/>
      <c r="G3" s="47"/>
      <c r="H3" s="47"/>
      <c r="I3" s="47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48" t="s">
        <v>1</v>
      </c>
      <c r="C5" s="35" t="s">
        <v>39</v>
      </c>
      <c r="D5" s="35" t="s">
        <v>63</v>
      </c>
      <c r="E5" s="35" t="s">
        <v>64</v>
      </c>
      <c r="F5" s="53" t="s">
        <v>65</v>
      </c>
      <c r="G5" s="54"/>
      <c r="H5" s="55" t="s">
        <v>66</v>
      </c>
      <c r="I5" s="55"/>
      <c r="J5" s="1"/>
      <c r="K5" s="1"/>
      <c r="L5" s="1"/>
      <c r="M5" s="1"/>
    </row>
    <row r="6" spans="1:19" ht="30.75" customHeight="1" x14ac:dyDescent="0.2">
      <c r="A6" s="1"/>
      <c r="B6" s="49"/>
      <c r="C6" s="36" t="s">
        <v>70</v>
      </c>
      <c r="D6" s="36" t="s">
        <v>70</v>
      </c>
      <c r="E6" s="36" t="s">
        <v>70</v>
      </c>
      <c r="F6" s="37" t="s">
        <v>40</v>
      </c>
      <c r="G6" s="37" t="s">
        <v>4</v>
      </c>
      <c r="H6" s="37" t="s">
        <v>3</v>
      </c>
      <c r="I6" s="38" t="s">
        <v>4</v>
      </c>
      <c r="J6" s="1"/>
      <c r="K6" s="1"/>
      <c r="L6" s="1"/>
      <c r="M6" s="1"/>
    </row>
    <row r="7" spans="1:19" ht="21" customHeight="1" x14ac:dyDescent="0.4">
      <c r="A7" s="1"/>
      <c r="B7" s="32" t="s">
        <v>37</v>
      </c>
      <c r="C7" s="33">
        <f>+C8+C41</f>
        <v>6572.8509168800001</v>
      </c>
      <c r="D7" s="33">
        <f>+D8+D41</f>
        <v>6897.9373205700003</v>
      </c>
      <c r="E7" s="33">
        <f>+E8+E41</f>
        <v>7056.0128225200006</v>
      </c>
      <c r="F7" s="34">
        <f t="shared" ref="F7:F50" si="0">+E7-D7</f>
        <v>158.07550195000022</v>
      </c>
      <c r="G7" s="34">
        <f t="shared" ref="G7:G50" si="1">IF(ISNUMBER(+F7/D7*100), +F7/D7*100, "")</f>
        <v>2.291634362617518</v>
      </c>
      <c r="H7" s="34">
        <f t="shared" ref="H7:H50" si="2">+E7-C7</f>
        <v>483.16190564000044</v>
      </c>
      <c r="I7" s="34">
        <f t="shared" ref="I7:I50" si="3">IF(ISNUMBER(+H7/C7*100), +H7/C7*100, "")</f>
        <v>7.350872730114312</v>
      </c>
      <c r="J7" s="1"/>
      <c r="K7" s="5"/>
      <c r="L7" s="5" t="e">
        <f>C7-#REF!</f>
        <v>#REF!</v>
      </c>
      <c r="M7" s="5" t="e">
        <f>D7-#REF!</f>
        <v>#REF!</v>
      </c>
      <c r="N7" s="5" t="e">
        <f>E7-#REF!</f>
        <v>#REF!</v>
      </c>
    </row>
    <row r="8" spans="1:19" ht="21" customHeight="1" x14ac:dyDescent="0.4">
      <c r="A8" s="1"/>
      <c r="B8" s="3" t="s">
        <v>5</v>
      </c>
      <c r="C8" s="4">
        <f>+C9+C12+C16+C17+C24+C33</f>
        <v>6285.8836763500003</v>
      </c>
      <c r="D8" s="4">
        <f>+D9+D12+D16+D17+D24+D33</f>
        <v>6446.4865119300002</v>
      </c>
      <c r="E8" s="4">
        <f>+E9+E12+E16+E17+E24+E33</f>
        <v>6797.6491641600005</v>
      </c>
      <c r="F8" s="4">
        <f t="shared" si="0"/>
        <v>351.16265223000028</v>
      </c>
      <c r="G8" s="4">
        <f t="shared" si="1"/>
        <v>5.4473495225675483</v>
      </c>
      <c r="H8" s="4">
        <f t="shared" si="2"/>
        <v>511.7654878100002</v>
      </c>
      <c r="I8" s="4">
        <f t="shared" si="3"/>
        <v>8.1415042682935095</v>
      </c>
      <c r="J8" s="1"/>
      <c r="K8" s="5"/>
      <c r="L8" s="5" t="e">
        <f>C8-#REF!</f>
        <v>#REF!</v>
      </c>
      <c r="M8" s="5" t="e">
        <f>D8-#REF!</f>
        <v>#REF!</v>
      </c>
      <c r="N8" s="5" t="e">
        <f>E8-#REF!</f>
        <v>#REF!</v>
      </c>
    </row>
    <row r="9" spans="1:19" ht="21" customHeight="1" x14ac:dyDescent="0.25">
      <c r="A9" s="1"/>
      <c r="B9" s="6" t="s">
        <v>6</v>
      </c>
      <c r="C9" s="7">
        <f>SUM(C10:C11)</f>
        <v>2901.8156208199998</v>
      </c>
      <c r="D9" s="7">
        <f>SUM(D10:D11)</f>
        <v>3002.6989858200004</v>
      </c>
      <c r="E9" s="7">
        <f>SUM(E10:E11)</f>
        <v>3192.02649806</v>
      </c>
      <c r="F9" s="7">
        <f t="shared" si="0"/>
        <v>189.32751223999958</v>
      </c>
      <c r="G9" s="7">
        <f t="shared" si="1"/>
        <v>6.3052444861800412</v>
      </c>
      <c r="H9" s="7">
        <f t="shared" si="2"/>
        <v>290.21087724000017</v>
      </c>
      <c r="I9" s="7">
        <f t="shared" si="3"/>
        <v>10.001010235033194</v>
      </c>
      <c r="J9" s="1"/>
      <c r="K9" s="5"/>
      <c r="L9" s="5" t="e">
        <f>C9-#REF!</f>
        <v>#REF!</v>
      </c>
      <c r="M9" s="5" t="e">
        <f>D9-#REF!</f>
        <v>#REF!</v>
      </c>
      <c r="N9" s="5" t="e">
        <f>E9-#REF!</f>
        <v>#REF!</v>
      </c>
      <c r="P9" s="19"/>
      <c r="S9" s="19"/>
    </row>
    <row r="10" spans="1:19" ht="15" customHeight="1" x14ac:dyDescent="0.25">
      <c r="A10" s="1"/>
      <c r="B10" s="8" t="s">
        <v>7</v>
      </c>
      <c r="C10" s="9">
        <v>1341.5694496599999</v>
      </c>
      <c r="D10" s="9">
        <v>1454.8025715000001</v>
      </c>
      <c r="E10" s="9">
        <v>1475.44175111</v>
      </c>
      <c r="F10" s="9">
        <f t="shared" si="0"/>
        <v>20.639179609999928</v>
      </c>
      <c r="G10" s="9">
        <f t="shared" si="1"/>
        <v>1.4186928188282988</v>
      </c>
      <c r="H10" s="9">
        <f t="shared" si="2"/>
        <v>133.87230145000012</v>
      </c>
      <c r="I10" s="9">
        <f t="shared" si="3"/>
        <v>9.9787827968151781</v>
      </c>
      <c r="J10" s="1"/>
      <c r="K10" s="5"/>
      <c r="L10" s="5" t="e">
        <f>C10-#REF!</f>
        <v>#REF!</v>
      </c>
      <c r="M10" s="5" t="e">
        <f>D10-#REF!</f>
        <v>#REF!</v>
      </c>
      <c r="N10" s="5" t="e">
        <f>E10-#REF!</f>
        <v>#REF!</v>
      </c>
    </row>
    <row r="11" spans="1:19" ht="15" customHeight="1" x14ac:dyDescent="0.25">
      <c r="A11" s="1"/>
      <c r="B11" s="8" t="s">
        <v>8</v>
      </c>
      <c r="C11" s="9">
        <v>1560.2461711599999</v>
      </c>
      <c r="D11" s="9">
        <v>1547.8964143200001</v>
      </c>
      <c r="E11" s="9">
        <v>1716.58474695</v>
      </c>
      <c r="F11" s="9">
        <f t="shared" si="0"/>
        <v>168.68833262999988</v>
      </c>
      <c r="G11" s="9">
        <f t="shared" si="1"/>
        <v>10.897908352872932</v>
      </c>
      <c r="H11" s="9">
        <f t="shared" si="2"/>
        <v>156.33857579000005</v>
      </c>
      <c r="I11" s="9">
        <f t="shared" si="3"/>
        <v>10.020122380673214</v>
      </c>
      <c r="J11" s="1"/>
      <c r="K11" s="5"/>
      <c r="L11" s="5" t="e">
        <f>C11-#REF!</f>
        <v>#REF!</v>
      </c>
      <c r="M11" s="5" t="e">
        <f>D11-#REF!</f>
        <v>#REF!</v>
      </c>
      <c r="N11" s="5" t="e">
        <f>E11-#REF!</f>
        <v>#REF!</v>
      </c>
    </row>
    <row r="12" spans="1:19" ht="21" customHeight="1" x14ac:dyDescent="0.25">
      <c r="A12" s="1"/>
      <c r="B12" s="6" t="s">
        <v>9</v>
      </c>
      <c r="C12" s="7">
        <f>SUM(C13:C15)</f>
        <v>2683.1322868900002</v>
      </c>
      <c r="D12" s="7">
        <f>SUM(D13:D15)</f>
        <v>2788.9760927100001</v>
      </c>
      <c r="E12" s="7">
        <f>SUM(E13:E15)</f>
        <v>2909.3591382599998</v>
      </c>
      <c r="F12" s="7">
        <f t="shared" si="0"/>
        <v>120.38304554999968</v>
      </c>
      <c r="G12" s="7">
        <f t="shared" si="1"/>
        <v>4.3163885794741805</v>
      </c>
      <c r="H12" s="7">
        <f t="shared" si="2"/>
        <v>226.22685136999962</v>
      </c>
      <c r="I12" s="7">
        <f t="shared" si="3"/>
        <v>8.4314460556179878</v>
      </c>
      <c r="J12" s="1"/>
      <c r="K12" s="5"/>
      <c r="L12" s="5" t="e">
        <f>C12-#REF!</f>
        <v>#REF!</v>
      </c>
      <c r="M12" s="5" t="e">
        <f>D12-#REF!</f>
        <v>#REF!</v>
      </c>
      <c r="N12" s="5" t="e">
        <f>E12-#REF!</f>
        <v>#REF!</v>
      </c>
    </row>
    <row r="13" spans="1:19" ht="15" customHeight="1" x14ac:dyDescent="0.25">
      <c r="A13" s="1"/>
      <c r="B13" s="8" t="s">
        <v>7</v>
      </c>
      <c r="C13" s="9">
        <v>809.25680295999996</v>
      </c>
      <c r="D13" s="9">
        <v>844.65945678000003</v>
      </c>
      <c r="E13" s="9">
        <v>868.78787762000002</v>
      </c>
      <c r="F13" s="9">
        <f t="shared" si="0"/>
        <v>24.12842083999999</v>
      </c>
      <c r="G13" s="9">
        <f t="shared" si="1"/>
        <v>2.8565856507404828</v>
      </c>
      <c r="H13" s="9">
        <f t="shared" si="2"/>
        <v>59.531074660000058</v>
      </c>
      <c r="I13" s="9">
        <f t="shared" si="3"/>
        <v>7.3562649633904371</v>
      </c>
      <c r="J13" s="1"/>
      <c r="K13" s="5"/>
      <c r="L13" s="5" t="e">
        <f>C13-#REF!</f>
        <v>#REF!</v>
      </c>
      <c r="M13" s="5" t="e">
        <f>D13-#REF!</f>
        <v>#REF!</v>
      </c>
      <c r="N13" s="5" t="e">
        <f>E13-#REF!</f>
        <v>#REF!</v>
      </c>
    </row>
    <row r="14" spans="1:19" ht="15" customHeight="1" x14ac:dyDescent="0.25">
      <c r="A14" s="1"/>
      <c r="B14" s="8" t="s">
        <v>10</v>
      </c>
      <c r="C14" s="9">
        <v>1240.97580496</v>
      </c>
      <c r="D14" s="9">
        <v>1287.5308225900001</v>
      </c>
      <c r="E14" s="9">
        <v>1364.23877739</v>
      </c>
      <c r="F14" s="9">
        <f t="shared" si="0"/>
        <v>76.707954799999925</v>
      </c>
      <c r="G14" s="9">
        <f t="shared" si="1"/>
        <v>5.9577567739849533</v>
      </c>
      <c r="H14" s="9">
        <f t="shared" si="2"/>
        <v>123.26297242999999</v>
      </c>
      <c r="I14" s="9">
        <f t="shared" si="3"/>
        <v>9.9327458228706629</v>
      </c>
      <c r="J14" s="1"/>
      <c r="K14" s="5"/>
      <c r="L14" s="5" t="e">
        <f>C14-#REF!</f>
        <v>#REF!</v>
      </c>
      <c r="M14" s="5" t="e">
        <f>D14-#REF!</f>
        <v>#REF!</v>
      </c>
      <c r="N14" s="5" t="e">
        <f>E14-#REF!</f>
        <v>#REF!</v>
      </c>
    </row>
    <row r="15" spans="1:19" ht="15" customHeight="1" x14ac:dyDescent="0.25">
      <c r="A15" s="1"/>
      <c r="B15" s="8" t="s">
        <v>11</v>
      </c>
      <c r="C15" s="9">
        <v>632.89967896999997</v>
      </c>
      <c r="D15" s="9">
        <v>656.78581334</v>
      </c>
      <c r="E15" s="9">
        <v>676.33248325</v>
      </c>
      <c r="F15" s="9">
        <f t="shared" si="0"/>
        <v>19.546669909999991</v>
      </c>
      <c r="G15" s="9">
        <f t="shared" si="1"/>
        <v>2.9761102497932939</v>
      </c>
      <c r="H15" s="9">
        <f t="shared" si="2"/>
        <v>43.432804280000028</v>
      </c>
      <c r="I15" s="9">
        <f t="shared" si="3"/>
        <v>6.8625100822746328</v>
      </c>
      <c r="J15" s="1"/>
      <c r="K15" s="5"/>
      <c r="L15" s="5" t="e">
        <f>C15-#REF!</f>
        <v>#REF!</v>
      </c>
      <c r="M15" s="5" t="e">
        <f>D15-#REF!</f>
        <v>#REF!</v>
      </c>
      <c r="N15" s="5" t="e">
        <f>E15-#REF!</f>
        <v>#REF!</v>
      </c>
    </row>
    <row r="16" spans="1:19" ht="21" customHeight="1" x14ac:dyDescent="0.25">
      <c r="A16" s="1"/>
      <c r="B16" s="6" t="s">
        <v>38</v>
      </c>
      <c r="C16" s="7">
        <v>292.21096870999997</v>
      </c>
      <c r="D16" s="7">
        <v>304.21746042000001</v>
      </c>
      <c r="E16" s="7">
        <v>307.9849327</v>
      </c>
      <c r="F16" s="7">
        <f t="shared" si="0"/>
        <v>3.7674722799999927</v>
      </c>
      <c r="G16" s="7">
        <f t="shared" si="1"/>
        <v>1.2384142168561441</v>
      </c>
      <c r="H16" s="7">
        <f t="shared" si="2"/>
        <v>15.773963990000027</v>
      </c>
      <c r="I16" s="7">
        <f t="shared" si="3"/>
        <v>5.3981423283445054</v>
      </c>
      <c r="J16" s="1"/>
      <c r="K16" s="5"/>
      <c r="L16" s="5" t="e">
        <f>C16-#REF!</f>
        <v>#REF!</v>
      </c>
      <c r="M16" s="5" t="e">
        <f>D16-#REF!</f>
        <v>#REF!</v>
      </c>
      <c r="N16" s="5" t="e">
        <f>E16-#REF!</f>
        <v>#REF!</v>
      </c>
    </row>
    <row r="17" spans="1:14" ht="21" customHeight="1" x14ac:dyDescent="0.25">
      <c r="A17" s="1"/>
      <c r="B17" s="6" t="s">
        <v>12</v>
      </c>
      <c r="C17" s="7">
        <f>SUM(C18:C23)</f>
        <v>212.64010549000002</v>
      </c>
      <c r="D17" s="7">
        <f>SUM(D18:D23)</f>
        <v>232.78689648000002</v>
      </c>
      <c r="E17" s="7">
        <f>SUM(E18:E23)</f>
        <v>214.56197864999996</v>
      </c>
      <c r="F17" s="7">
        <f t="shared" si="0"/>
        <v>-18.224917830000066</v>
      </c>
      <c r="G17" s="7">
        <f t="shared" si="1"/>
        <v>-7.8290136195728124</v>
      </c>
      <c r="H17" s="7">
        <f t="shared" si="2"/>
        <v>1.921873159999933</v>
      </c>
      <c r="I17" s="7">
        <f t="shared" si="3"/>
        <v>0.90381499556315559</v>
      </c>
      <c r="J17" s="1"/>
      <c r="K17" s="5"/>
      <c r="L17" s="5" t="e">
        <f>C17-#REF!</f>
        <v>#REF!</v>
      </c>
      <c r="M17" s="5" t="e">
        <f>D17-#REF!</f>
        <v>#REF!</v>
      </c>
      <c r="N17" s="5" t="e">
        <f>E17-#REF!</f>
        <v>#REF!</v>
      </c>
    </row>
    <row r="18" spans="1:14" ht="15" customHeight="1" x14ac:dyDescent="0.25">
      <c r="A18" s="1"/>
      <c r="B18" s="8" t="s">
        <v>13</v>
      </c>
      <c r="C18" s="9">
        <v>31.066619900000003</v>
      </c>
      <c r="D18" s="9">
        <v>35.04874246</v>
      </c>
      <c r="E18" s="9">
        <v>46.503964750000002</v>
      </c>
      <c r="F18" s="9">
        <f t="shared" si="0"/>
        <v>11.455222290000002</v>
      </c>
      <c r="G18" s="9">
        <f t="shared" si="1"/>
        <v>32.683689872963285</v>
      </c>
      <c r="H18" s="9">
        <f t="shared" si="2"/>
        <v>15.437344849999999</v>
      </c>
      <c r="I18" s="9">
        <f t="shared" si="3"/>
        <v>49.691098998510611</v>
      </c>
      <c r="J18" s="1"/>
      <c r="K18" s="5"/>
      <c r="L18" s="5" t="e">
        <f>C18-#REF!</f>
        <v>#REF!</v>
      </c>
      <c r="M18" s="5" t="e">
        <f>D18-#REF!</f>
        <v>#REF!</v>
      </c>
      <c r="N18" s="5" t="e">
        <f>E18-#REF!</f>
        <v>#REF!</v>
      </c>
    </row>
    <row r="19" spans="1:14" ht="15" customHeight="1" x14ac:dyDescent="0.25">
      <c r="A19" s="1"/>
      <c r="B19" s="8" t="s">
        <v>14</v>
      </c>
      <c r="C19" s="9">
        <v>92.808234310000003</v>
      </c>
      <c r="D19" s="9">
        <v>103.89214864</v>
      </c>
      <c r="E19" s="9">
        <v>76.758531629999993</v>
      </c>
      <c r="F19" s="9">
        <f t="shared" si="0"/>
        <v>-27.133617010000009</v>
      </c>
      <c r="G19" s="9">
        <f t="shared" si="1"/>
        <v>-26.117100632908819</v>
      </c>
      <c r="H19" s="9">
        <f t="shared" si="2"/>
        <v>-16.04970268000001</v>
      </c>
      <c r="I19" s="9">
        <f t="shared" si="3"/>
        <v>-17.293403758108852</v>
      </c>
      <c r="J19" s="1"/>
      <c r="K19" s="5"/>
      <c r="L19" s="5" t="e">
        <f>C19-#REF!</f>
        <v>#REF!</v>
      </c>
      <c r="M19" s="5" t="e">
        <f>D19-#REF!</f>
        <v>#REF!</v>
      </c>
      <c r="N19" s="5" t="e">
        <f>E19-#REF!</f>
        <v>#REF!</v>
      </c>
    </row>
    <row r="20" spans="1:14" ht="15" customHeight="1" x14ac:dyDescent="0.25">
      <c r="A20" s="1"/>
      <c r="B20" s="8" t="s">
        <v>15</v>
      </c>
      <c r="C20" s="9">
        <v>24.614233769999998</v>
      </c>
      <c r="D20" s="9">
        <v>27.588001839999997</v>
      </c>
      <c r="E20" s="9">
        <v>24.815011779999999</v>
      </c>
      <c r="F20" s="9">
        <f t="shared" si="0"/>
        <v>-2.7729900599999979</v>
      </c>
      <c r="G20" s="9">
        <f t="shared" si="1"/>
        <v>-10.051434953797285</v>
      </c>
      <c r="H20" s="9">
        <f t="shared" si="2"/>
        <v>0.20077801000000051</v>
      </c>
      <c r="I20" s="9">
        <f t="shared" si="3"/>
        <v>0.81569880206756695</v>
      </c>
      <c r="J20" s="1"/>
      <c r="K20" s="5"/>
      <c r="L20" s="5" t="e">
        <f>C20-#REF!</f>
        <v>#REF!</v>
      </c>
      <c r="M20" s="5" t="e">
        <f>D20-#REF!</f>
        <v>#REF!</v>
      </c>
      <c r="N20" s="5" t="e">
        <f>E20-#REF!</f>
        <v>#REF!</v>
      </c>
    </row>
    <row r="21" spans="1:14" ht="15" customHeight="1" x14ac:dyDescent="0.25">
      <c r="A21" s="1"/>
      <c r="B21" s="8" t="s">
        <v>16</v>
      </c>
      <c r="C21" s="9">
        <v>62.728257879999994</v>
      </c>
      <c r="D21" s="9">
        <v>64.718348550000016</v>
      </c>
      <c r="E21" s="9">
        <v>64.579208039999997</v>
      </c>
      <c r="F21" s="9">
        <f t="shared" si="0"/>
        <v>-0.13914051000001848</v>
      </c>
      <c r="G21" s="9">
        <f t="shared" si="1"/>
        <v>-0.21499391303614845</v>
      </c>
      <c r="H21" s="9">
        <f t="shared" si="2"/>
        <v>1.8509501600000036</v>
      </c>
      <c r="I21" s="9">
        <f t="shared" si="3"/>
        <v>2.9507437677304802</v>
      </c>
      <c r="J21" s="1"/>
      <c r="K21" s="5"/>
      <c r="L21" s="5" t="e">
        <f>C21-#REF!</f>
        <v>#REF!</v>
      </c>
      <c r="M21" s="5" t="e">
        <f>D21-#REF!</f>
        <v>#REF!</v>
      </c>
      <c r="N21" s="5" t="e">
        <f>E21-#REF!</f>
        <v>#REF!</v>
      </c>
    </row>
    <row r="22" spans="1:14" ht="15" customHeight="1" x14ac:dyDescent="0.25">
      <c r="A22" s="1"/>
      <c r="B22" s="8" t="s">
        <v>17</v>
      </c>
      <c r="C22" s="9">
        <v>0.9695847700000001</v>
      </c>
      <c r="D22" s="9">
        <v>1.0816550199999999</v>
      </c>
      <c r="E22" s="9">
        <v>0.94643508999999992</v>
      </c>
      <c r="F22" s="9">
        <f t="shared" si="0"/>
        <v>-0.13521992999999999</v>
      </c>
      <c r="G22" s="9">
        <f t="shared" si="1"/>
        <v>-12.501206715612525</v>
      </c>
      <c r="H22" s="9">
        <f t="shared" si="2"/>
        <v>-2.3149680000000172E-2</v>
      </c>
      <c r="I22" s="9">
        <f t="shared" si="3"/>
        <v>-2.3875870079931403</v>
      </c>
      <c r="J22" s="1"/>
      <c r="K22" s="5"/>
      <c r="L22" s="5" t="e">
        <f>C22-#REF!</f>
        <v>#REF!</v>
      </c>
      <c r="M22" s="5" t="e">
        <f>D22-#REF!</f>
        <v>#REF!</v>
      </c>
      <c r="N22" s="5" t="e">
        <f>E22-#REF!</f>
        <v>#REF!</v>
      </c>
    </row>
    <row r="23" spans="1:14" ht="15.75" customHeight="1" x14ac:dyDescent="0.25">
      <c r="A23" s="1"/>
      <c r="B23" s="8" t="s">
        <v>18</v>
      </c>
      <c r="C23" s="9">
        <v>0.45317486000000001</v>
      </c>
      <c r="D23" s="9">
        <v>0.45799997000000003</v>
      </c>
      <c r="E23" s="9">
        <v>0.95882736000000002</v>
      </c>
      <c r="F23" s="9">
        <f t="shared" si="0"/>
        <v>0.50082738999999998</v>
      </c>
      <c r="G23" s="9">
        <f t="shared" si="1"/>
        <v>109.35096567801084</v>
      </c>
      <c r="H23" s="9">
        <f t="shared" si="2"/>
        <v>0.50565250000000006</v>
      </c>
      <c r="I23" s="9">
        <f t="shared" si="3"/>
        <v>111.5799980607927</v>
      </c>
      <c r="J23" s="1"/>
      <c r="K23" s="5"/>
      <c r="L23" s="5" t="e">
        <f>C23-#REF!</f>
        <v>#REF!</v>
      </c>
      <c r="M23" s="5" t="e">
        <f>D23-#REF!</f>
        <v>#REF!</v>
      </c>
      <c r="N23" s="5" t="e">
        <f>E23-#REF!</f>
        <v>#REF!</v>
      </c>
    </row>
    <row r="24" spans="1:14" ht="20.25" customHeight="1" x14ac:dyDescent="0.25">
      <c r="A24" s="1"/>
      <c r="B24" s="6" t="s">
        <v>19</v>
      </c>
      <c r="C24" s="7">
        <f>SUM(C25:C29,C32)</f>
        <v>81.729814839999989</v>
      </c>
      <c r="D24" s="7">
        <f>SUM(D25:D29,D32)</f>
        <v>88.278275430000008</v>
      </c>
      <c r="E24" s="7">
        <f>SUM(E25:E29,E32)</f>
        <v>100.68757590000001</v>
      </c>
      <c r="F24" s="7">
        <f t="shared" si="0"/>
        <v>12.409300470000005</v>
      </c>
      <c r="G24" s="7">
        <f t="shared" si="1"/>
        <v>14.057026385659203</v>
      </c>
      <c r="H24" s="7">
        <f t="shared" si="2"/>
        <v>18.957761060000024</v>
      </c>
      <c r="I24" s="7">
        <f t="shared" si="3"/>
        <v>23.19564909955206</v>
      </c>
      <c r="J24" s="1"/>
      <c r="K24" s="5"/>
      <c r="L24" s="5" t="e">
        <f>C24-#REF!</f>
        <v>#REF!</v>
      </c>
      <c r="M24" s="5" t="e">
        <f>D24-#REF!</f>
        <v>#REF!</v>
      </c>
      <c r="N24" s="5" t="e">
        <f>E24-#REF!</f>
        <v>#REF!</v>
      </c>
    </row>
    <row r="25" spans="1:14" ht="15" customHeight="1" x14ac:dyDescent="0.25">
      <c r="A25" s="1"/>
      <c r="B25" s="8" t="s">
        <v>20</v>
      </c>
      <c r="C25" s="9">
        <v>49.912731469999997</v>
      </c>
      <c r="D25" s="9">
        <v>54.107468260000005</v>
      </c>
      <c r="E25" s="9">
        <v>54.384385940000001</v>
      </c>
      <c r="F25" s="9">
        <f t="shared" si="0"/>
        <v>0.27691767999999684</v>
      </c>
      <c r="G25" s="9">
        <f t="shared" si="1"/>
        <v>0.51179197420462863</v>
      </c>
      <c r="H25" s="9">
        <f t="shared" si="2"/>
        <v>4.4716544700000043</v>
      </c>
      <c r="I25" s="9">
        <f t="shared" si="3"/>
        <v>8.9589456202926652</v>
      </c>
      <c r="J25" s="1"/>
      <c r="K25" s="5"/>
      <c r="L25" s="5" t="e">
        <f>C25-#REF!</f>
        <v>#REF!</v>
      </c>
      <c r="M25" s="5" t="e">
        <f>D25-#REF!</f>
        <v>#REF!</v>
      </c>
      <c r="N25" s="5" t="e">
        <f>E25-#REF!</f>
        <v>#REF!</v>
      </c>
    </row>
    <row r="26" spans="1:14" ht="15" customHeight="1" x14ac:dyDescent="0.25">
      <c r="A26" s="1"/>
      <c r="B26" s="8" t="s">
        <v>21</v>
      </c>
      <c r="C26" s="9">
        <v>0</v>
      </c>
      <c r="D26" s="9"/>
      <c r="E26" s="9">
        <v>0</v>
      </c>
      <c r="F26" s="9">
        <f t="shared" si="0"/>
        <v>0</v>
      </c>
      <c r="G26" s="9" t="str">
        <f t="shared" si="1"/>
        <v/>
      </c>
      <c r="H26" s="9">
        <f t="shared" si="2"/>
        <v>0</v>
      </c>
      <c r="I26" s="9" t="str">
        <f t="shared" si="3"/>
        <v/>
      </c>
      <c r="J26" s="1"/>
      <c r="K26" s="5"/>
      <c r="L26" s="5" t="e">
        <f>C26-#REF!</f>
        <v>#REF!</v>
      </c>
      <c r="M26" s="5" t="e">
        <f>D26-#REF!</f>
        <v>#REF!</v>
      </c>
      <c r="N26" s="5" t="e">
        <f>E26-#REF!</f>
        <v>#REF!</v>
      </c>
    </row>
    <row r="27" spans="1:14" ht="15" hidden="1" customHeight="1" x14ac:dyDescent="0.25">
      <c r="A27" s="18"/>
      <c r="B27" s="8" t="s">
        <v>22</v>
      </c>
      <c r="C27" s="9"/>
      <c r="D27" s="9"/>
      <c r="E27" s="9"/>
      <c r="F27" s="9">
        <f t="shared" si="0"/>
        <v>0</v>
      </c>
      <c r="G27" s="9" t="str">
        <f t="shared" si="1"/>
        <v/>
      </c>
      <c r="H27" s="9">
        <f t="shared" si="2"/>
        <v>0</v>
      </c>
      <c r="I27" s="9" t="str">
        <f t="shared" si="3"/>
        <v/>
      </c>
      <c r="J27" s="1"/>
      <c r="K27" s="5"/>
      <c r="L27" s="5" t="e">
        <f>C27-#REF!</f>
        <v>#REF!</v>
      </c>
      <c r="M27" s="5" t="e">
        <f>D27-#REF!</f>
        <v>#REF!</v>
      </c>
      <c r="N27" s="5" t="e">
        <f>E27-#REF!</f>
        <v>#REF!</v>
      </c>
    </row>
    <row r="28" spans="1:14" ht="15" customHeight="1" x14ac:dyDescent="0.25">
      <c r="A28" s="1"/>
      <c r="B28" s="8" t="s">
        <v>23</v>
      </c>
      <c r="C28" s="9">
        <v>23.432889070000002</v>
      </c>
      <c r="D28" s="9">
        <v>25.746174630000002</v>
      </c>
      <c r="E28" s="9">
        <v>25.588485179999999</v>
      </c>
      <c r="F28" s="9">
        <f t="shared" si="0"/>
        <v>-0.15768945000000301</v>
      </c>
      <c r="G28" s="9">
        <f t="shared" si="1"/>
        <v>-0.61247720201610001</v>
      </c>
      <c r="H28" s="9">
        <f t="shared" si="2"/>
        <v>2.1555961099999976</v>
      </c>
      <c r="I28" s="9">
        <f t="shared" si="3"/>
        <v>9.1990198202222686</v>
      </c>
      <c r="J28" s="1"/>
      <c r="K28" s="5"/>
      <c r="L28" s="5" t="e">
        <f>C28-#REF!</f>
        <v>#REF!</v>
      </c>
      <c r="M28" s="5" t="e">
        <f>D28-#REF!</f>
        <v>#REF!</v>
      </c>
      <c r="N28" s="5" t="e">
        <f>E28-#REF!</f>
        <v>#REF!</v>
      </c>
    </row>
    <row r="29" spans="1:14" ht="15.75" hidden="1" customHeight="1" x14ac:dyDescent="0.25">
      <c r="A29" s="18"/>
      <c r="B29" s="8" t="s">
        <v>24</v>
      </c>
      <c r="C29" s="9">
        <f>+C30+C31</f>
        <v>1.6889999999999999E-5</v>
      </c>
      <c r="D29" s="9">
        <v>0</v>
      </c>
      <c r="E29" s="9">
        <f>+E30+E31</f>
        <v>0</v>
      </c>
      <c r="F29" s="9">
        <f t="shared" si="0"/>
        <v>0</v>
      </c>
      <c r="G29" s="9" t="str">
        <f t="shared" si="1"/>
        <v/>
      </c>
      <c r="H29" s="9">
        <f t="shared" si="2"/>
        <v>-1.6889999999999999E-5</v>
      </c>
      <c r="I29" s="9">
        <f t="shared" si="3"/>
        <v>-100</v>
      </c>
      <c r="J29" s="1"/>
      <c r="K29" s="5"/>
      <c r="L29" s="5" t="e">
        <f>C29-#REF!</f>
        <v>#REF!</v>
      </c>
      <c r="M29" s="5" t="e">
        <f>D29-#REF!</f>
        <v>#REF!</v>
      </c>
      <c r="N29" s="5" t="e">
        <f>E29-#REF!</f>
        <v>#REF!</v>
      </c>
    </row>
    <row r="30" spans="1:14" ht="15" hidden="1" customHeight="1" x14ac:dyDescent="0.25">
      <c r="A30" s="18"/>
      <c r="B30" s="10" t="s">
        <v>25</v>
      </c>
      <c r="C30" s="9">
        <v>1.6889999999999999E-5</v>
      </c>
      <c r="D30" s="9"/>
      <c r="E30" s="9">
        <v>0</v>
      </c>
      <c r="F30" s="9">
        <f t="shared" si="0"/>
        <v>0</v>
      </c>
      <c r="G30" s="9" t="str">
        <f t="shared" si="1"/>
        <v/>
      </c>
      <c r="H30" s="9">
        <f t="shared" si="2"/>
        <v>-1.6889999999999999E-5</v>
      </c>
      <c r="I30" s="9">
        <f t="shared" si="3"/>
        <v>-100</v>
      </c>
      <c r="J30" s="1"/>
      <c r="K30" s="5"/>
      <c r="L30" s="5" t="e">
        <f>C30-#REF!</f>
        <v>#REF!</v>
      </c>
      <c r="M30" s="5" t="e">
        <f>D30-#REF!</f>
        <v>#REF!</v>
      </c>
      <c r="N30" s="5" t="e">
        <f>E30-#REF!</f>
        <v>#REF!</v>
      </c>
    </row>
    <row r="31" spans="1:14" ht="15" hidden="1" customHeight="1" x14ac:dyDescent="0.25">
      <c r="A31" s="18"/>
      <c r="B31" s="10" t="s">
        <v>26</v>
      </c>
      <c r="C31" s="9"/>
      <c r="D31" s="9"/>
      <c r="E31" s="9"/>
      <c r="F31" s="9">
        <f t="shared" si="0"/>
        <v>0</v>
      </c>
      <c r="G31" s="9" t="str">
        <f t="shared" si="1"/>
        <v/>
      </c>
      <c r="H31" s="9">
        <f t="shared" si="2"/>
        <v>0</v>
      </c>
      <c r="I31" s="9" t="str">
        <f t="shared" si="3"/>
        <v/>
      </c>
      <c r="J31" s="1"/>
      <c r="K31" s="5"/>
      <c r="L31" s="5" t="e">
        <f>C31-#REF!</f>
        <v>#REF!</v>
      </c>
      <c r="M31" s="5" t="e">
        <f>D31-#REF!</f>
        <v>#REF!</v>
      </c>
      <c r="N31" s="5" t="e">
        <f>E31-#REF!</f>
        <v>#REF!</v>
      </c>
    </row>
    <row r="32" spans="1:14" ht="15" customHeight="1" x14ac:dyDescent="0.25">
      <c r="A32" s="1"/>
      <c r="B32" s="8" t="s">
        <v>59</v>
      </c>
      <c r="C32" s="9">
        <v>8.3841774099999995</v>
      </c>
      <c r="D32" s="9">
        <v>8.4246325400000011</v>
      </c>
      <c r="E32" s="9">
        <v>20.714704780000002</v>
      </c>
      <c r="F32" s="9">
        <f t="shared" si="0"/>
        <v>12.290072240000001</v>
      </c>
      <c r="G32" s="9">
        <f t="shared" si="1"/>
        <v>145.8825910999318</v>
      </c>
      <c r="H32" s="9">
        <f t="shared" si="2"/>
        <v>12.330527370000002</v>
      </c>
      <c r="I32" s="9">
        <f t="shared" si="3"/>
        <v>147.06901782986012</v>
      </c>
      <c r="J32" s="1"/>
      <c r="K32" s="5"/>
      <c r="L32" s="5" t="e">
        <f>C32-#REF!</f>
        <v>#REF!</v>
      </c>
      <c r="M32" s="5" t="e">
        <f>D32-#REF!</f>
        <v>#REF!</v>
      </c>
      <c r="N32" s="5" t="e">
        <f>E32-#REF!</f>
        <v>#REF!</v>
      </c>
    </row>
    <row r="33" spans="1:14" ht="20.25" customHeight="1" x14ac:dyDescent="0.25">
      <c r="A33" s="1"/>
      <c r="B33" s="6" t="s">
        <v>27</v>
      </c>
      <c r="C33" s="7">
        <f>SUM(C34:C40)</f>
        <v>114.3548796</v>
      </c>
      <c r="D33" s="7">
        <f>SUM(D34:D40)</f>
        <v>29.52880107</v>
      </c>
      <c r="E33" s="7">
        <f>SUM(E34:E40)</f>
        <v>73.029040590000022</v>
      </c>
      <c r="F33" s="7">
        <f t="shared" si="0"/>
        <v>43.500239520000022</v>
      </c>
      <c r="G33" s="7">
        <f t="shared" si="1"/>
        <v>147.31461469390442</v>
      </c>
      <c r="H33" s="7">
        <f t="shared" si="2"/>
        <v>-41.325839009999981</v>
      </c>
      <c r="I33" s="7">
        <f t="shared" si="3"/>
        <v>-36.138238398355135</v>
      </c>
      <c r="J33" s="1"/>
      <c r="K33" s="5"/>
      <c r="L33" s="5" t="e">
        <f>C33-#REF!</f>
        <v>#REF!</v>
      </c>
      <c r="M33" s="5" t="e">
        <f>D33-#REF!</f>
        <v>#REF!</v>
      </c>
      <c r="N33" s="5" t="e">
        <f>E33-#REF!</f>
        <v>#REF!</v>
      </c>
    </row>
    <row r="34" spans="1:14" ht="15" customHeight="1" x14ac:dyDescent="0.25">
      <c r="A34" s="1"/>
      <c r="B34" s="8" t="s">
        <v>28</v>
      </c>
      <c r="C34" s="9">
        <v>16.427347730000001</v>
      </c>
      <c r="D34" s="9">
        <v>12.62377139</v>
      </c>
      <c r="E34" s="9">
        <v>19.46397099</v>
      </c>
      <c r="F34" s="9">
        <f t="shared" si="0"/>
        <v>6.8401996</v>
      </c>
      <c r="G34" s="9">
        <f t="shared" si="1"/>
        <v>54.185071867021506</v>
      </c>
      <c r="H34" s="9">
        <f t="shared" si="2"/>
        <v>3.0366232599999989</v>
      </c>
      <c r="I34" s="9">
        <f t="shared" si="3"/>
        <v>18.485170642942244</v>
      </c>
      <c r="J34" s="1"/>
      <c r="K34" s="5"/>
      <c r="L34" s="5" t="e">
        <f>C34-#REF!</f>
        <v>#REF!</v>
      </c>
      <c r="M34" s="5" t="e">
        <f>D34-#REF!</f>
        <v>#REF!</v>
      </c>
      <c r="N34" s="5" t="e">
        <f>E34-#REF!</f>
        <v>#REF!</v>
      </c>
    </row>
    <row r="35" spans="1:14" ht="15" customHeight="1" x14ac:dyDescent="0.25">
      <c r="A35" s="1"/>
      <c r="B35" s="8" t="s">
        <v>29</v>
      </c>
      <c r="C35" s="9">
        <v>46.423878199999997</v>
      </c>
      <c r="D35" s="9">
        <v>0</v>
      </c>
      <c r="E35" s="9">
        <v>0</v>
      </c>
      <c r="F35" s="9">
        <f t="shared" si="0"/>
        <v>0</v>
      </c>
      <c r="G35" s="9" t="str">
        <f t="shared" si="1"/>
        <v/>
      </c>
      <c r="H35" s="9">
        <f t="shared" si="2"/>
        <v>-46.423878199999997</v>
      </c>
      <c r="I35" s="9">
        <f t="shared" si="3"/>
        <v>-100</v>
      </c>
      <c r="J35" s="1"/>
      <c r="K35" s="5"/>
      <c r="L35" s="5" t="e">
        <f>C35-#REF!</f>
        <v>#REF!</v>
      </c>
      <c r="M35" s="5" t="e">
        <f>D35-#REF!</f>
        <v>#REF!</v>
      </c>
      <c r="N35" s="5" t="e">
        <f>E35-#REF!</f>
        <v>#REF!</v>
      </c>
    </row>
    <row r="36" spans="1:14" ht="15" customHeight="1" x14ac:dyDescent="0.25">
      <c r="A36" s="1"/>
      <c r="B36" s="8" t="s">
        <v>30</v>
      </c>
      <c r="C36" s="9">
        <v>50.711283760000001</v>
      </c>
      <c r="D36" s="9">
        <v>16.905029679999998</v>
      </c>
      <c r="E36" s="9">
        <v>52.838527580000004</v>
      </c>
      <c r="F36" s="9">
        <f t="shared" si="0"/>
        <v>35.933497900000006</v>
      </c>
      <c r="G36" s="9">
        <f t="shared" si="1"/>
        <v>212.56098676071659</v>
      </c>
      <c r="H36" s="9">
        <f t="shared" si="2"/>
        <v>2.1272438200000039</v>
      </c>
      <c r="I36" s="9">
        <f t="shared" si="3"/>
        <v>4.1948135844234518</v>
      </c>
      <c r="J36" s="1"/>
      <c r="K36" s="5"/>
      <c r="L36" s="5" t="e">
        <f>C36-#REF!</f>
        <v>#REF!</v>
      </c>
      <c r="M36" s="5" t="e">
        <f>D36-#REF!</f>
        <v>#REF!</v>
      </c>
      <c r="N36" s="5" t="e">
        <f>E36-#REF!</f>
        <v>#REF!</v>
      </c>
    </row>
    <row r="37" spans="1:14" ht="15" customHeight="1" x14ac:dyDescent="0.25">
      <c r="A37" s="1"/>
      <c r="B37" s="8" t="s">
        <v>31</v>
      </c>
      <c r="C37" s="9">
        <v>0.79236991000000001</v>
      </c>
      <c r="D37" s="9">
        <v>0</v>
      </c>
      <c r="E37" s="9">
        <v>0.72649834000000002</v>
      </c>
      <c r="F37" s="9">
        <f t="shared" si="0"/>
        <v>0.72649834000000002</v>
      </c>
      <c r="G37" s="9" t="str">
        <f t="shared" si="1"/>
        <v/>
      </c>
      <c r="H37" s="9">
        <f t="shared" si="2"/>
        <v>-6.587156999999999E-2</v>
      </c>
      <c r="I37" s="9">
        <f t="shared" si="3"/>
        <v>-8.313234660816434</v>
      </c>
      <c r="J37" s="1"/>
      <c r="K37" s="5"/>
      <c r="L37" s="5" t="e">
        <f>C37-#REF!</f>
        <v>#REF!</v>
      </c>
      <c r="M37" s="5" t="e">
        <f>D37-#REF!</f>
        <v>#REF!</v>
      </c>
      <c r="N37" s="5" t="e">
        <f>E37-#REF!</f>
        <v>#REF!</v>
      </c>
    </row>
    <row r="38" spans="1:14" ht="15" hidden="1" customHeight="1" x14ac:dyDescent="0.25">
      <c r="A38" s="18"/>
      <c r="B38" s="8" t="s">
        <v>32</v>
      </c>
      <c r="C38" s="9"/>
      <c r="D38" s="9"/>
      <c r="E38" s="9"/>
      <c r="F38" s="9">
        <f t="shared" si="0"/>
        <v>0</v>
      </c>
      <c r="G38" s="9" t="str">
        <f t="shared" si="1"/>
        <v/>
      </c>
      <c r="H38" s="9">
        <f t="shared" si="2"/>
        <v>0</v>
      </c>
      <c r="I38" s="9" t="str">
        <f t="shared" si="3"/>
        <v/>
      </c>
      <c r="J38" s="1"/>
      <c r="K38" s="5"/>
      <c r="L38" s="5" t="e">
        <f>C38-#REF!</f>
        <v>#REF!</v>
      </c>
      <c r="M38" s="5" t="e">
        <f>D38-#REF!</f>
        <v>#REF!</v>
      </c>
      <c r="N38" s="5" t="e">
        <f>E38-#REF!</f>
        <v>#REF!</v>
      </c>
    </row>
    <row r="39" spans="1:14" ht="15" hidden="1" customHeight="1" x14ac:dyDescent="0.25">
      <c r="A39" s="18"/>
      <c r="B39" s="8" t="s">
        <v>33</v>
      </c>
      <c r="C39" s="9">
        <v>0</v>
      </c>
      <c r="D39" s="9">
        <v>0</v>
      </c>
      <c r="E39" s="9">
        <v>4.3679999999999995E-5</v>
      </c>
      <c r="F39" s="9">
        <f t="shared" si="0"/>
        <v>4.3679999999999995E-5</v>
      </c>
      <c r="G39" s="9" t="str">
        <f t="shared" si="1"/>
        <v/>
      </c>
      <c r="H39" s="9">
        <f t="shared" si="2"/>
        <v>4.3679999999999995E-5</v>
      </c>
      <c r="I39" s="9" t="str">
        <f t="shared" si="3"/>
        <v/>
      </c>
      <c r="J39" s="1"/>
      <c r="K39" s="5"/>
      <c r="L39" s="5" t="e">
        <f>C39-#REF!</f>
        <v>#REF!</v>
      </c>
      <c r="M39" s="5" t="e">
        <f>D39-#REF!</f>
        <v>#REF!</v>
      </c>
      <c r="N39" s="5" t="e">
        <f>E39-#REF!</f>
        <v>#REF!</v>
      </c>
    </row>
    <row r="40" spans="1:14" ht="15" hidden="1" customHeight="1" x14ac:dyDescent="0.25">
      <c r="A40" s="18"/>
      <c r="B40" s="8" t="s">
        <v>34</v>
      </c>
      <c r="C40" s="9">
        <v>0</v>
      </c>
      <c r="D40" s="9">
        <v>0</v>
      </c>
      <c r="E40" s="9">
        <v>0</v>
      </c>
      <c r="F40" s="9">
        <f t="shared" si="0"/>
        <v>0</v>
      </c>
      <c r="G40" s="9" t="str">
        <f t="shared" si="1"/>
        <v/>
      </c>
      <c r="H40" s="9">
        <f t="shared" si="2"/>
        <v>0</v>
      </c>
      <c r="I40" s="9" t="str">
        <f t="shared" si="3"/>
        <v/>
      </c>
      <c r="J40" s="1"/>
      <c r="K40" s="5"/>
      <c r="L40" s="5" t="e">
        <f>C40-#REF!</f>
        <v>#REF!</v>
      </c>
      <c r="M40" s="5" t="e">
        <f>D40-#REF!</f>
        <v>#REF!</v>
      </c>
      <c r="N40" s="5" t="e">
        <f>E40-#REF!</f>
        <v>#REF!</v>
      </c>
    </row>
    <row r="41" spans="1:14" ht="21" customHeight="1" x14ac:dyDescent="0.4">
      <c r="A41" s="1"/>
      <c r="B41" s="3" t="s">
        <v>35</v>
      </c>
      <c r="C41" s="4">
        <f>SUM(C42:C43,C46,C48:C50)</f>
        <v>286.96724053000003</v>
      </c>
      <c r="D41" s="4">
        <v>451.45080863999999</v>
      </c>
      <c r="E41" s="4">
        <f>SUM(E42:E43,E46,E48:E50)</f>
        <v>258.36365835999999</v>
      </c>
      <c r="F41" s="4">
        <f t="shared" si="0"/>
        <v>-193.08715028</v>
      </c>
      <c r="G41" s="4">
        <f t="shared" si="1"/>
        <v>-42.770363145804737</v>
      </c>
      <c r="H41" s="4">
        <f t="shared" si="2"/>
        <v>-28.603582170000038</v>
      </c>
      <c r="I41" s="4">
        <f t="shared" si="3"/>
        <v>-9.9675426774052891</v>
      </c>
      <c r="J41" s="1"/>
      <c r="K41" s="5"/>
      <c r="L41" s="5" t="e">
        <f>C41-#REF!</f>
        <v>#REF!</v>
      </c>
      <c r="M41" s="5" t="e">
        <f>D41-#REF!</f>
        <v>#REF!</v>
      </c>
      <c r="N41" s="5" t="e">
        <f>E41-#REF!</f>
        <v>#REF!</v>
      </c>
    </row>
    <row r="42" spans="1:14" ht="21" customHeight="1" x14ac:dyDescent="0.25">
      <c r="A42" s="1"/>
      <c r="B42" s="6" t="s">
        <v>56</v>
      </c>
      <c r="C42" s="7">
        <v>57.128499750000003</v>
      </c>
      <c r="D42" s="7"/>
      <c r="E42" s="7">
        <v>50.635742090000001</v>
      </c>
      <c r="F42" s="7">
        <f t="shared" si="0"/>
        <v>50.635742090000001</v>
      </c>
      <c r="G42" s="7" t="str">
        <f t="shared" si="1"/>
        <v/>
      </c>
      <c r="H42" s="7">
        <f t="shared" si="2"/>
        <v>-6.4927576600000023</v>
      </c>
      <c r="I42" s="7">
        <f t="shared" si="3"/>
        <v>-11.365181456563633</v>
      </c>
      <c r="J42" s="1"/>
      <c r="K42" s="5"/>
      <c r="L42" s="5" t="e">
        <f>C42-#REF!</f>
        <v>#REF!</v>
      </c>
      <c r="M42" s="5" t="e">
        <f>D42-#REF!</f>
        <v>#REF!</v>
      </c>
      <c r="N42" s="5" t="e">
        <f>E42-#REF!</f>
        <v>#REF!</v>
      </c>
    </row>
    <row r="43" spans="1:14" ht="21" customHeight="1" x14ac:dyDescent="0.25">
      <c r="A43" s="1"/>
      <c r="B43" s="6" t="s">
        <v>67</v>
      </c>
      <c r="C43" s="7">
        <f>SUM(C44:C45)</f>
        <v>0</v>
      </c>
      <c r="D43" s="7"/>
      <c r="E43" s="7">
        <f>SUM(E44:E45)</f>
        <v>42.551486629999992</v>
      </c>
      <c r="F43" s="7">
        <f t="shared" si="0"/>
        <v>42.551486629999992</v>
      </c>
      <c r="G43" s="7" t="str">
        <f t="shared" si="1"/>
        <v/>
      </c>
      <c r="H43" s="7">
        <f t="shared" si="2"/>
        <v>42.551486629999992</v>
      </c>
      <c r="I43" s="7" t="str">
        <f t="shared" si="3"/>
        <v/>
      </c>
      <c r="J43" s="1"/>
      <c r="K43" s="5"/>
      <c r="L43" s="5" t="e">
        <f>C43-#REF!</f>
        <v>#REF!</v>
      </c>
      <c r="M43" s="5" t="e">
        <f>D43-#REF!</f>
        <v>#REF!</v>
      </c>
      <c r="N43" s="5" t="e">
        <f>E43-#REF!</f>
        <v>#REF!</v>
      </c>
    </row>
    <row r="44" spans="1:14" ht="15" customHeight="1" x14ac:dyDescent="0.25">
      <c r="A44" s="1"/>
      <c r="B44" s="10" t="s">
        <v>68</v>
      </c>
      <c r="C44" s="9">
        <v>0</v>
      </c>
      <c r="D44" s="9"/>
      <c r="E44" s="9">
        <v>42.507496939999996</v>
      </c>
      <c r="F44" s="9">
        <f t="shared" si="0"/>
        <v>42.507496939999996</v>
      </c>
      <c r="G44" s="9" t="str">
        <f t="shared" si="1"/>
        <v/>
      </c>
      <c r="H44" s="9">
        <f t="shared" si="2"/>
        <v>42.507496939999996</v>
      </c>
      <c r="I44" s="9" t="str">
        <f t="shared" si="3"/>
        <v/>
      </c>
      <c r="J44" s="1"/>
      <c r="K44" s="5"/>
      <c r="L44" s="5" t="e">
        <f>C44-#REF!</f>
        <v>#REF!</v>
      </c>
      <c r="M44" s="5" t="e">
        <f>D44-#REF!</f>
        <v>#REF!</v>
      </c>
      <c r="N44" s="5" t="e">
        <f>E44-#REF!</f>
        <v>#REF!</v>
      </c>
    </row>
    <row r="45" spans="1:14" ht="15" customHeight="1" x14ac:dyDescent="0.25">
      <c r="A45" s="1"/>
      <c r="B45" s="10" t="s">
        <v>69</v>
      </c>
      <c r="C45" s="9">
        <v>0</v>
      </c>
      <c r="D45" s="9"/>
      <c r="E45" s="9">
        <v>4.3989690000000005E-2</v>
      </c>
      <c r="F45" s="9">
        <f t="shared" si="0"/>
        <v>4.3989690000000005E-2</v>
      </c>
      <c r="G45" s="9" t="str">
        <f t="shared" si="1"/>
        <v/>
      </c>
      <c r="H45" s="9">
        <f t="shared" si="2"/>
        <v>4.3989690000000005E-2</v>
      </c>
      <c r="I45" s="9" t="str">
        <f t="shared" si="3"/>
        <v/>
      </c>
      <c r="J45" s="1"/>
      <c r="K45" s="5"/>
      <c r="L45" s="5" t="e">
        <f>C45-#REF!</f>
        <v>#REF!</v>
      </c>
      <c r="M45" s="5" t="e">
        <f>D45-#REF!</f>
        <v>#REF!</v>
      </c>
      <c r="N45" s="5" t="e">
        <f>E45-#REF!</f>
        <v>#REF!</v>
      </c>
    </row>
    <row r="46" spans="1:14" ht="21" customHeight="1" x14ac:dyDescent="0.25">
      <c r="A46" s="1"/>
      <c r="B46" s="6" t="s">
        <v>57</v>
      </c>
      <c r="C46" s="7">
        <v>14.62580183</v>
      </c>
      <c r="D46" s="7"/>
      <c r="E46" s="7">
        <v>13.82897363</v>
      </c>
      <c r="F46" s="7">
        <f t="shared" si="0"/>
        <v>13.82897363</v>
      </c>
      <c r="G46" s="7" t="str">
        <f t="shared" si="1"/>
        <v/>
      </c>
      <c r="H46" s="7">
        <f t="shared" si="2"/>
        <v>-0.79682820000000021</v>
      </c>
      <c r="I46" s="7">
        <f t="shared" si="3"/>
        <v>-5.4480992513215272</v>
      </c>
      <c r="J46" s="1"/>
      <c r="K46" s="5"/>
      <c r="L46" s="5" t="e">
        <f>C46-#REF!</f>
        <v>#REF!</v>
      </c>
      <c r="M46" s="5" t="e">
        <f>D46-#REF!</f>
        <v>#REF!</v>
      </c>
      <c r="N46" s="5" t="e">
        <f>E46-#REF!</f>
        <v>#REF!</v>
      </c>
    </row>
    <row r="47" spans="1:14" ht="15" customHeight="1" x14ac:dyDescent="0.25">
      <c r="A47" s="1"/>
      <c r="B47" s="10" t="s">
        <v>60</v>
      </c>
      <c r="C47" s="9">
        <v>5.7834151599999997</v>
      </c>
      <c r="D47" s="9"/>
      <c r="E47" s="9">
        <v>5.4235312899999997</v>
      </c>
      <c r="F47" s="9">
        <f t="shared" si="0"/>
        <v>5.4235312899999997</v>
      </c>
      <c r="G47" s="9" t="str">
        <f t="shared" si="1"/>
        <v/>
      </c>
      <c r="H47" s="9">
        <f t="shared" si="2"/>
        <v>-0.35988386999999999</v>
      </c>
      <c r="I47" s="9">
        <f t="shared" si="3"/>
        <v>-6.2226878071813889</v>
      </c>
      <c r="J47" s="1"/>
      <c r="K47" s="5"/>
      <c r="L47" s="5" t="e">
        <f>C47-#REF!</f>
        <v>#REF!</v>
      </c>
      <c r="M47" s="5" t="e">
        <f>D47-#REF!</f>
        <v>#REF!</v>
      </c>
      <c r="N47" s="5" t="e">
        <f>E47-#REF!</f>
        <v>#REF!</v>
      </c>
    </row>
    <row r="48" spans="1:14" ht="21" customHeight="1" x14ac:dyDescent="0.25">
      <c r="A48" s="1"/>
      <c r="B48" s="6" t="s">
        <v>61</v>
      </c>
      <c r="C48" s="7">
        <v>139.81763714000002</v>
      </c>
      <c r="D48" s="7"/>
      <c r="E48" s="7">
        <v>86.569020219999999</v>
      </c>
      <c r="F48" s="7">
        <f t="shared" si="0"/>
        <v>86.569020219999999</v>
      </c>
      <c r="G48" s="7" t="str">
        <f t="shared" si="1"/>
        <v/>
      </c>
      <c r="H48" s="7">
        <f t="shared" si="2"/>
        <v>-53.248616920000018</v>
      </c>
      <c r="I48" s="7">
        <f t="shared" si="3"/>
        <v>-38.084334715713972</v>
      </c>
      <c r="J48" s="1"/>
      <c r="K48" s="5"/>
      <c r="L48" s="5" t="e">
        <f>C48-#REF!</f>
        <v>#REF!</v>
      </c>
      <c r="M48" s="5" t="e">
        <f>D48-#REF!</f>
        <v>#REF!</v>
      </c>
      <c r="N48" s="5" t="e">
        <f>E48-#REF!</f>
        <v>#REF!</v>
      </c>
    </row>
    <row r="49" spans="1:14" ht="21" customHeight="1" x14ac:dyDescent="0.25">
      <c r="A49" s="1"/>
      <c r="B49" s="6" t="s">
        <v>58</v>
      </c>
      <c r="C49" s="7">
        <v>29.898806390000001</v>
      </c>
      <c r="D49" s="7"/>
      <c r="E49" s="7">
        <v>17.039763929999999</v>
      </c>
      <c r="F49" s="7">
        <f t="shared" si="0"/>
        <v>17.039763929999999</v>
      </c>
      <c r="G49" s="7" t="str">
        <f t="shared" si="1"/>
        <v/>
      </c>
      <c r="H49" s="7">
        <f t="shared" si="2"/>
        <v>-12.859042460000001</v>
      </c>
      <c r="I49" s="7">
        <f t="shared" si="3"/>
        <v>-43.008547874007625</v>
      </c>
      <c r="J49" s="1"/>
      <c r="K49" s="5"/>
      <c r="L49" s="5" t="e">
        <f>C49-#REF!</f>
        <v>#REF!</v>
      </c>
      <c r="M49" s="5" t="e">
        <f>D49-#REF!</f>
        <v>#REF!</v>
      </c>
      <c r="N49" s="5" t="e">
        <f>E49-#REF!</f>
        <v>#REF!</v>
      </c>
    </row>
    <row r="50" spans="1:14" ht="21" customHeight="1" x14ac:dyDescent="0.25">
      <c r="A50" s="1"/>
      <c r="B50" s="39" t="s">
        <v>62</v>
      </c>
      <c r="C50" s="40">
        <v>45.496495420000002</v>
      </c>
      <c r="D50" s="40"/>
      <c r="E50" s="40">
        <v>47.738671860000004</v>
      </c>
      <c r="F50" s="40">
        <f t="shared" si="0"/>
        <v>47.738671860000004</v>
      </c>
      <c r="G50" s="40" t="str">
        <f t="shared" si="1"/>
        <v/>
      </c>
      <c r="H50" s="40">
        <f t="shared" si="2"/>
        <v>2.2421764400000015</v>
      </c>
      <c r="I50" s="40">
        <f t="shared" si="3"/>
        <v>4.9282398991425467</v>
      </c>
      <c r="J50" s="1"/>
      <c r="K50" s="5"/>
      <c r="L50" s="5" t="e">
        <f>C50-#REF!</f>
        <v>#REF!</v>
      </c>
      <c r="M50" s="5" t="e">
        <f>D50-#REF!</f>
        <v>#REF!</v>
      </c>
      <c r="N50" s="5" t="e">
        <f>E50-#REF!</f>
        <v>#REF!</v>
      </c>
    </row>
    <row r="51" spans="1:14" ht="5.25" customHeight="1" x14ac:dyDescent="0.25">
      <c r="A51" s="1"/>
      <c r="B51" s="15"/>
      <c r="C51" s="16"/>
      <c r="D51" s="16"/>
      <c r="E51" s="16"/>
      <c r="F51" s="16"/>
      <c r="G51" s="16"/>
      <c r="H51" s="16"/>
      <c r="I51" s="17"/>
      <c r="J51" s="1"/>
      <c r="K51" s="5"/>
      <c r="L51" s="5"/>
      <c r="M51" s="5"/>
      <c r="N51" s="5"/>
    </row>
    <row r="52" spans="1:14" ht="2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5"/>
      <c r="M52" s="5"/>
      <c r="N52" s="5"/>
    </row>
    <row r="53" spans="1:14" ht="12.75" customHeight="1" x14ac:dyDescent="0.2">
      <c r="A53" s="1"/>
      <c r="B53" s="11" t="s">
        <v>36</v>
      </c>
      <c r="C53" s="11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5.5" customHeight="1" x14ac:dyDescent="0.2">
      <c r="A54" s="1"/>
      <c r="B54" s="27"/>
      <c r="C54" s="1"/>
      <c r="D54" s="1"/>
      <c r="E54" s="1"/>
      <c r="F54" s="1"/>
      <c r="G54" s="1"/>
      <c r="H54" s="1"/>
      <c r="I54" s="1"/>
      <c r="J54" s="1"/>
      <c r="K54" s="1"/>
    </row>
    <row r="55" spans="1:14" ht="34.5" hidden="1" customHeight="1" x14ac:dyDescent="0.2">
      <c r="A55" s="12"/>
      <c r="B55" s="30"/>
      <c r="C55" s="30"/>
      <c r="D55" s="30"/>
      <c r="E55" s="30"/>
      <c r="F55" s="30"/>
      <c r="G55" s="30"/>
      <c r="H55" s="30"/>
      <c r="I55" s="30"/>
      <c r="J55" s="1"/>
      <c r="K55" s="1"/>
    </row>
    <row r="56" spans="1:14" ht="25.5" hidden="1" customHeight="1" x14ac:dyDescent="0.2">
      <c r="A56" s="1"/>
      <c r="B56" s="29"/>
      <c r="C56" s="29"/>
      <c r="D56" s="29"/>
      <c r="E56" s="29"/>
      <c r="F56" s="29"/>
      <c r="G56" s="29"/>
      <c r="H56" s="29"/>
      <c r="I56" s="29"/>
      <c r="J56" s="1"/>
      <c r="K56" s="1"/>
    </row>
    <row r="57" spans="1:14" x14ac:dyDescent="0.2">
      <c r="B57" s="29"/>
      <c r="C57" s="29"/>
      <c r="D57" s="29"/>
      <c r="E57" s="29"/>
      <c r="F57" s="29"/>
      <c r="G57" s="29"/>
      <c r="H57" s="29"/>
      <c r="I57" s="29"/>
      <c r="J57" s="1"/>
      <c r="K57" s="1"/>
    </row>
  </sheetData>
  <mergeCells count="5"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 E43 C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Ings24xmes</vt:lpstr>
      <vt:lpstr>Ings24vrsPto.eIng23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2024-12-03T14:49:08Z</dcterms:modified>
</cp:coreProperties>
</file>