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rlando.mendez\Desktop\"/>
    </mc:Choice>
  </mc:AlternateContent>
  <xr:revisionPtr revIDLastSave="0" documentId="13_ncr:1_{CD4AD581-8C34-42AC-AB06-3C4DFF6CBB37}" xr6:coauthVersionLast="36" xr6:coauthVersionMax="36" xr10:uidLastSave="{00000000-0000-0000-0000-000000000000}"/>
  <bookViews>
    <workbookView xWindow="0" yWindow="0" windowWidth="28800" windowHeight="12225" activeTab="1" xr2:uid="{2048C323-E498-485D-8D27-ECE5AD6F5DF3}"/>
  </bookViews>
  <sheets>
    <sheet name="Ings23xmes" sheetId="14" r:id="rId1"/>
    <sheet name="Ings23vrsPto.eIng22" sheetId="1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4" l="1"/>
  <c r="C32" i="14"/>
  <c r="C29" i="14"/>
  <c r="C24" i="14"/>
  <c r="C17" i="14"/>
  <c r="C12" i="14"/>
  <c r="N37" i="13" l="1"/>
  <c r="M29" i="13"/>
  <c r="M30" i="13"/>
  <c r="M31" i="13"/>
  <c r="M37" i="13"/>
  <c r="L37" i="13"/>
  <c r="U37" i="14"/>
  <c r="M42" i="13" l="1"/>
  <c r="M39" i="13"/>
  <c r="M38" i="13"/>
  <c r="M36" i="13"/>
  <c r="M35" i="13"/>
  <c r="M33" i="13"/>
  <c r="M28" i="13"/>
  <c r="M27" i="13"/>
  <c r="M26" i="13"/>
  <c r="M25" i="13"/>
  <c r="M23" i="13"/>
  <c r="M22" i="13"/>
  <c r="M21" i="13"/>
  <c r="M20" i="13"/>
  <c r="M19" i="13"/>
  <c r="M18" i="13"/>
  <c r="M16" i="13"/>
  <c r="M15" i="13"/>
  <c r="M14" i="13"/>
  <c r="M13" i="13"/>
  <c r="M10" i="13"/>
  <c r="N10" i="13" l="1"/>
  <c r="N41" i="13"/>
  <c r="N11" i="13"/>
  <c r="N19" i="13"/>
  <c r="N26" i="13"/>
  <c r="N34" i="13"/>
  <c r="N42" i="13"/>
  <c r="L14" i="13"/>
  <c r="U14" i="14"/>
  <c r="U23" i="14"/>
  <c r="L23" i="13"/>
  <c r="U31" i="14"/>
  <c r="L31" i="13"/>
  <c r="U41" i="14"/>
  <c r="L41" i="13"/>
  <c r="N13" i="13"/>
  <c r="N20" i="13"/>
  <c r="N27" i="13"/>
  <c r="N35" i="13"/>
  <c r="L10" i="13"/>
  <c r="U10" i="14"/>
  <c r="U15" i="14"/>
  <c r="L15" i="13"/>
  <c r="L18" i="13"/>
  <c r="U18" i="14"/>
  <c r="L25" i="13"/>
  <c r="U25" i="14"/>
  <c r="L33" i="13"/>
  <c r="U33" i="14"/>
  <c r="L42" i="13"/>
  <c r="U42" i="14"/>
  <c r="N25" i="13"/>
  <c r="N33" i="13"/>
  <c r="U16" i="14"/>
  <c r="L16" i="13"/>
  <c r="U22" i="14"/>
  <c r="L22" i="13"/>
  <c r="U30" i="14"/>
  <c r="L30" i="13"/>
  <c r="L39" i="13"/>
  <c r="U39" i="14"/>
  <c r="N38" i="13"/>
  <c r="N14" i="13"/>
  <c r="N21" i="13"/>
  <c r="N28" i="13"/>
  <c r="N36" i="13"/>
  <c r="U11" i="14"/>
  <c r="L11" i="13"/>
  <c r="L19" i="13"/>
  <c r="U19" i="14"/>
  <c r="L26" i="13"/>
  <c r="U26" i="14"/>
  <c r="L34" i="13"/>
  <c r="U34" i="14"/>
  <c r="U38" i="14"/>
  <c r="L38" i="13"/>
  <c r="M43" i="13"/>
  <c r="M41" i="13"/>
  <c r="N18" i="13"/>
  <c r="L13" i="13"/>
  <c r="U13" i="14"/>
  <c r="N15" i="13"/>
  <c r="N22" i="13"/>
  <c r="N30" i="13"/>
  <c r="N39" i="13"/>
  <c r="L20" i="13"/>
  <c r="U20" i="14"/>
  <c r="L27" i="13"/>
  <c r="U27" i="14"/>
  <c r="U35" i="14"/>
  <c r="L35" i="13"/>
  <c r="U40" i="14"/>
  <c r="M34" i="13"/>
  <c r="N16" i="13"/>
  <c r="N23" i="13"/>
  <c r="N31" i="13"/>
  <c r="M11" i="13"/>
  <c r="U21" i="14"/>
  <c r="L21" i="13"/>
  <c r="U28" i="14"/>
  <c r="L28" i="13"/>
  <c r="U36" i="14"/>
  <c r="L36" i="13"/>
  <c r="F29" i="14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9" i="14"/>
  <c r="O24" i="14" s="1"/>
  <c r="P43" i="14"/>
  <c r="P42" i="14"/>
  <c r="P4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P39" i="14"/>
  <c r="P38" i="14"/>
  <c r="V38" i="14" s="1"/>
  <c r="P37" i="14"/>
  <c r="P36" i="14"/>
  <c r="P35" i="14"/>
  <c r="P34" i="14"/>
  <c r="P33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P31" i="14"/>
  <c r="V31" i="14" s="1"/>
  <c r="P30" i="14"/>
  <c r="E29" i="14"/>
  <c r="E24" i="14" s="1"/>
  <c r="D29" i="14"/>
  <c r="D24" i="14" s="1"/>
  <c r="P28" i="14"/>
  <c r="P27" i="14"/>
  <c r="P26" i="14"/>
  <c r="P25" i="14"/>
  <c r="P23" i="14"/>
  <c r="V23" i="14" s="1"/>
  <c r="P22" i="14"/>
  <c r="P21" i="14"/>
  <c r="P20" i="14"/>
  <c r="P19" i="14"/>
  <c r="P18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P14" i="14"/>
  <c r="P13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P10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12" i="14" l="1"/>
  <c r="U43" i="14"/>
  <c r="L43" i="13"/>
  <c r="U17" i="14"/>
  <c r="U29" i="14"/>
  <c r="N43" i="13"/>
  <c r="U9" i="14"/>
  <c r="U24" i="14"/>
  <c r="U32" i="14"/>
  <c r="Q43" i="14"/>
  <c r="R43" i="14" s="1"/>
  <c r="V43" i="14"/>
  <c r="Q41" i="14"/>
  <c r="R41" i="14" s="1"/>
  <c r="V41" i="14"/>
  <c r="Q42" i="14"/>
  <c r="R42" i="14" s="1"/>
  <c r="V42" i="14"/>
  <c r="Q36" i="14"/>
  <c r="R36" i="14" s="1"/>
  <c r="V36" i="14"/>
  <c r="Q37" i="14"/>
  <c r="R37" i="14" s="1"/>
  <c r="V37" i="14"/>
  <c r="Q33" i="14"/>
  <c r="R33" i="14" s="1"/>
  <c r="V33" i="14"/>
  <c r="Q39" i="14"/>
  <c r="R39" i="14" s="1"/>
  <c r="V39" i="14"/>
  <c r="Q34" i="14"/>
  <c r="R34" i="14" s="1"/>
  <c r="V34" i="14"/>
  <c r="Q35" i="14"/>
  <c r="R35" i="14" s="1"/>
  <c r="V35" i="14"/>
  <c r="Q30" i="14"/>
  <c r="R30" i="14" s="1"/>
  <c r="V30" i="14"/>
  <c r="Q26" i="14"/>
  <c r="R26" i="14" s="1"/>
  <c r="V26" i="14"/>
  <c r="Q27" i="14"/>
  <c r="R27" i="14" s="1"/>
  <c r="V27" i="14"/>
  <c r="Q28" i="14"/>
  <c r="R28" i="14" s="1"/>
  <c r="V28" i="14"/>
  <c r="Q25" i="14"/>
  <c r="R25" i="14" s="1"/>
  <c r="V25" i="14"/>
  <c r="Q19" i="14"/>
  <c r="R19" i="14" s="1"/>
  <c r="V19" i="14"/>
  <c r="Q20" i="14"/>
  <c r="R20" i="14" s="1"/>
  <c r="V20" i="14"/>
  <c r="Q21" i="14"/>
  <c r="R21" i="14" s="1"/>
  <c r="V21" i="14"/>
  <c r="Q22" i="14"/>
  <c r="R22" i="14" s="1"/>
  <c r="V22" i="14"/>
  <c r="Q18" i="14"/>
  <c r="R18" i="14" s="1"/>
  <c r="V18" i="14"/>
  <c r="Q14" i="14"/>
  <c r="R14" i="14" s="1"/>
  <c r="V14" i="14"/>
  <c r="Q13" i="14"/>
  <c r="R13" i="14" s="1"/>
  <c r="V13" i="14"/>
  <c r="Q15" i="14"/>
  <c r="R15" i="14" s="1"/>
  <c r="V15" i="14"/>
  <c r="Q11" i="14"/>
  <c r="R11" i="14" s="1"/>
  <c r="V11" i="14"/>
  <c r="Q10" i="14"/>
  <c r="R10" i="14" s="1"/>
  <c r="V10" i="14"/>
  <c r="E8" i="14"/>
  <c r="E7" i="14" s="1"/>
  <c r="D8" i="14"/>
  <c r="D7" i="14" s="1"/>
  <c r="P40" i="14"/>
  <c r="V40" i="14" s="1"/>
  <c r="M8" i="14"/>
  <c r="M7" i="14" s="1"/>
  <c r="P17" i="14"/>
  <c r="V17" i="14" s="1"/>
  <c r="C8" i="14"/>
  <c r="P32" i="14"/>
  <c r="V32" i="14" s="1"/>
  <c r="G8" i="14"/>
  <c r="G7" i="14" s="1"/>
  <c r="P29" i="14"/>
  <c r="J8" i="14"/>
  <c r="J7" i="14" s="1"/>
  <c r="P12" i="14"/>
  <c r="V12" i="14" s="1"/>
  <c r="P9" i="14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8" i="14"/>
  <c r="R38" i="14" s="1"/>
  <c r="Q40" i="14" l="1"/>
  <c r="R40" i="14" s="1"/>
  <c r="Q32" i="14"/>
  <c r="R32" i="14" s="1"/>
  <c r="Q29" i="14"/>
  <c r="R29" i="14" s="1"/>
  <c r="V29" i="14"/>
  <c r="Q17" i="14"/>
  <c r="R17" i="14" s="1"/>
  <c r="Q12" i="14"/>
  <c r="R12" i="14" s="1"/>
  <c r="Q9" i="14"/>
  <c r="R9" i="14" s="1"/>
  <c r="V9" i="14"/>
  <c r="C7" i="14"/>
  <c r="U7" i="14" s="1"/>
  <c r="U8" i="14"/>
  <c r="P7" i="14"/>
  <c r="P8" i="14"/>
  <c r="V8" i="14" s="1"/>
  <c r="Q24" i="14"/>
  <c r="R24" i="14" s="1"/>
  <c r="Q7" i="14" l="1"/>
  <c r="R7" i="14" s="1"/>
  <c r="V7" i="14"/>
  <c r="Q8" i="14"/>
  <c r="R8" i="14" s="1"/>
  <c r="H43" i="13" l="1"/>
  <c r="I43" i="13" s="1"/>
  <c r="F43" i="13"/>
  <c r="G43" i="13" s="1"/>
  <c r="H42" i="13"/>
  <c r="I42" i="13" s="1"/>
  <c r="F42" i="13"/>
  <c r="G42" i="13" s="1"/>
  <c r="H41" i="13"/>
  <c r="I41" i="13" s="1"/>
  <c r="F41" i="13"/>
  <c r="G41" i="13" s="1"/>
  <c r="E40" i="13"/>
  <c r="N40" i="13" s="1"/>
  <c r="D40" i="13"/>
  <c r="M40" i="13" s="1"/>
  <c r="C40" i="13"/>
  <c r="L40" i="13" s="1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H33" i="13"/>
  <c r="I33" i="13" s="1"/>
  <c r="F33" i="13"/>
  <c r="G33" i="13" s="1"/>
  <c r="E32" i="13"/>
  <c r="N32" i="13" s="1"/>
  <c r="D32" i="13"/>
  <c r="M32" i="13" s="1"/>
  <c r="C32" i="13"/>
  <c r="L32" i="13" s="1"/>
  <c r="H31" i="13"/>
  <c r="I31" i="13" s="1"/>
  <c r="F31" i="13"/>
  <c r="G31" i="13" s="1"/>
  <c r="H30" i="13"/>
  <c r="I30" i="13" s="1"/>
  <c r="F30" i="13"/>
  <c r="G30" i="13" s="1"/>
  <c r="E29" i="13"/>
  <c r="N29" i="13" s="1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D24" i="13"/>
  <c r="M24" i="13" s="1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N17" i="13" s="1"/>
  <c r="D17" i="13"/>
  <c r="M17" i="13" s="1"/>
  <c r="C17" i="13"/>
  <c r="L17" i="13" s="1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D12" i="13"/>
  <c r="M12" i="13" s="1"/>
  <c r="C12" i="13"/>
  <c r="L12" i="13" s="1"/>
  <c r="H11" i="13"/>
  <c r="I11" i="13" s="1"/>
  <c r="F11" i="13"/>
  <c r="G11" i="13" s="1"/>
  <c r="H10" i="13"/>
  <c r="I10" i="13" s="1"/>
  <c r="F10" i="13"/>
  <c r="G10" i="13" s="1"/>
  <c r="E9" i="13"/>
  <c r="D9" i="13"/>
  <c r="M9" i="13" s="1"/>
  <c r="C9" i="13"/>
  <c r="L9" i="13" s="1"/>
  <c r="H12" i="13" l="1"/>
  <c r="I12" i="13" s="1"/>
  <c r="N12" i="13"/>
  <c r="C24" i="13"/>
  <c r="L24" i="13" s="1"/>
  <c r="L29" i="13"/>
  <c r="H9" i="13"/>
  <c r="I9" i="13" s="1"/>
  <c r="N9" i="13"/>
  <c r="H29" i="13"/>
  <c r="I29" i="13" s="1"/>
  <c r="E24" i="13"/>
  <c r="N24" i="13" s="1"/>
  <c r="D8" i="13"/>
  <c r="M8" i="13" s="1"/>
  <c r="F29" i="13"/>
  <c r="G29" i="13" s="1"/>
  <c r="H32" i="13"/>
  <c r="I32" i="13" s="1"/>
  <c r="H40" i="13"/>
  <c r="I40" i="13" s="1"/>
  <c r="H17" i="13"/>
  <c r="I17" i="13" s="1"/>
  <c r="F32" i="13"/>
  <c r="G32" i="13" s="1"/>
  <c r="F17" i="13"/>
  <c r="G17" i="13" s="1"/>
  <c r="F9" i="13"/>
  <c r="G9" i="13" s="1"/>
  <c r="F12" i="13"/>
  <c r="G12" i="13" s="1"/>
  <c r="F40" i="13"/>
  <c r="G40" i="13" s="1"/>
  <c r="C8" i="13" l="1"/>
  <c r="L8" i="13" s="1"/>
  <c r="F24" i="13"/>
  <c r="G24" i="13" s="1"/>
  <c r="E8" i="13"/>
  <c r="N8" i="13" s="1"/>
  <c r="H24" i="13"/>
  <c r="I24" i="13" s="1"/>
  <c r="D7" i="13"/>
  <c r="M7" i="13" s="1"/>
  <c r="C7" i="13" l="1"/>
  <c r="L7" i="13" s="1"/>
  <c r="F8" i="13"/>
  <c r="G8" i="13" s="1"/>
  <c r="H8" i="13"/>
  <c r="I8" i="13" s="1"/>
  <c r="E7" i="13"/>
  <c r="N7" i="13" s="1"/>
  <c r="F7" i="13" l="1"/>
  <c r="G7" i="13" s="1"/>
  <c r="H7" i="13"/>
  <c r="I7" i="13" s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<sst xmlns="http://schemas.openxmlformats.org/spreadsheetml/2006/main" count="115" uniqueCount="67">
  <si>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</si>
  <si>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</si>
  <si>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</si>
  <si>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</si>
  <si>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</si>
  <si>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</si>
  <si>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</si>
  <si>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</si>
  <si>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</si>
  <si>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</si>
  <si>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</si>
  <si>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</si>
  <si>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</si>
  <si>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</si>
  <si>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</si>
  <si>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</si>
  <si>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</si>
  <si>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</si>
  <si>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</si>
  <si>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</si>
  <si>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</si>
  <si>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</si>
  <si>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</si>
  <si>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</si>
  <si>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</si>
  <si>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</si>
  <si>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</si>
  <si>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</si>
  <si>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</si>
  <si>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</si>
  <si>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</si>
  <si>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</si>
  <si>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</si>
  <si>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</si>
  <si>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</si>
  <si>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</si>
  <si>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</si>
  <si>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</si>
  <si>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</si>
  <si>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</si>
  <si>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</si>
  <si>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</si>
  <si>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>Año 2022</t>
  </si>
  <si>
    <t>Pto. 2023</t>
  </si>
  <si>
    <t>Año 2023</t>
  </si>
  <si>
    <t>Variac. 23 / Pto. 23</t>
  </si>
  <si>
    <t>Variac. 23 / 22</t>
  </si>
  <si>
    <t xml:space="preserve">Abs.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</si>
  <si>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</si>
  <si>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</si>
  <si>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</si>
  <si>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</si>
  <si>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</si>
  <si>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</si>
  <si>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</si>
  <si>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</si>
  <si>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</si>
  <si>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</si>
  <si>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</si>
  <si>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</si>
  <si>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</si>
  <si>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</si>
  <si>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30 Abr.</t>
  </si>
  <si>
    <t>Al  30 Abr.</t>
  </si>
  <si>
    <t>Fuente: Dirección General de Tesorería, según reportes definitivos del Departamento de Ingresos Bancarios.</t>
  </si>
  <si>
    <t>INGRESOS AL 30 DE ABRIL DE 2023, VRS EJECUTADO  2022 (definitivos)</t>
  </si>
  <si>
    <t>COMPARATIVO ACUMULADO AL 30 DE ABRIL DE 2023, VRS EJECUTADO  2022 Y PRESUPUESTO 2023 (definitivos)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</si>
</sst>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"/>
    <numFmt numFmtId="165" formatCode="#,##0.000000"/>
    <numFmt numFmtId="166" formatCode="_ [$€]* #,##0.00_ ;_ [$€]* \-#,##0.00_ ;_ [$€]* &quot;-&quot;??_ ;_ @_ "/>
    <numFmt numFmtId="167" formatCode="#,"/>
    <numFmt numFmtId="168" formatCode="#,#00"/>
    <numFmt numFmtId="169" formatCode="#.##000"/>
    <numFmt numFmtId="170" formatCode="\$#,#00"/>
    <numFmt numFmtId="171" formatCode="_-* #,##0.00\ _p_t_a_-;\-* #,##0.00\ _p_t_a_-;_-* &quot;-&quot;??\ _p_t_a_-;_-@_-"/>
    <numFmt numFmtId="172" formatCode="0.0%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6" fontId="11" fillId="0" borderId="0" applyFont="0" applyFill="0" applyBorder="0" applyAlignment="0" applyProtection="0"/>
    <xf numFmtId="168" fontId="15" fillId="0" borderId="0">
      <protection locked="0"/>
    </xf>
    <xf numFmtId="169" fontId="15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5" fillId="0" borderId="0">
      <protection locked="0"/>
    </xf>
    <xf numFmtId="0" fontId="13" fillId="6" borderId="0" applyNumberFormat="0" applyBorder="0" applyAlignment="0" applyProtection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7" fillId="0" borderId="0"/>
    <xf numFmtId="0" fontId="1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4" fillId="0" borderId="5" applyNumberFormat="0" applyFill="0" applyAlignment="0" applyProtection="0"/>
    <xf numFmtId="167" fontId="15" fillId="0" borderId="6">
      <protection locked="0"/>
    </xf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8" fillId="3" borderId="0" xfId="1" applyNumberFormat="1" applyFont="1" applyFill="1" applyBorder="1"/>
    <xf numFmtId="0" fontId="1" fillId="3" borderId="0" xfId="1" applyFont="1" applyFill="1"/>
    <xf numFmtId="172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>
    <tabColor rgb="FF002060"/>
    <pageSetUpPr fitToPage="1"/>
  </sheetPr>
  <dimension ref="A1:Z68"/>
  <sheetViews>
    <sheetView showGridLines="0" zoomScale="80" zoomScaleNormal="80" workbookViewId="0">
      <selection activeCell="Z40" sqref="Z40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7" width="7.7109375" style="2" customWidth="1"/>
    <col min="8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6" t="s">
        <v>65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7" t="s">
        <v>1</v>
      </c>
      <c r="C5" s="25" t="s">
        <v>42</v>
      </c>
      <c r="D5" s="38" t="s">
        <v>44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2</v>
      </c>
      <c r="R5" s="40"/>
      <c r="S5" s="1"/>
      <c r="T5" s="1"/>
      <c r="U5" s="1"/>
      <c r="V5" s="1"/>
    </row>
    <row r="6" spans="1:26" ht="31.5" customHeight="1" x14ac:dyDescent="0.2">
      <c r="A6" s="1"/>
      <c r="B6" s="37"/>
      <c r="C6" s="23" t="s">
        <v>63</v>
      </c>
      <c r="D6" s="26" t="s">
        <v>48</v>
      </c>
      <c r="E6" s="27" t="s">
        <v>49</v>
      </c>
      <c r="F6" s="27" t="s">
        <v>50</v>
      </c>
      <c r="G6" s="27" t="s">
        <v>51</v>
      </c>
      <c r="H6" s="27" t="s">
        <v>52</v>
      </c>
      <c r="I6" s="27" t="s">
        <v>53</v>
      </c>
      <c r="J6" s="27" t="s">
        <v>54</v>
      </c>
      <c r="K6" s="27" t="s">
        <v>55</v>
      </c>
      <c r="L6" s="27" t="s">
        <v>56</v>
      </c>
      <c r="M6" s="27" t="s">
        <v>57</v>
      </c>
      <c r="N6" s="27" t="s">
        <v>58</v>
      </c>
      <c r="O6" s="27" t="s">
        <v>59</v>
      </c>
      <c r="P6" s="27" t="s">
        <v>63</v>
      </c>
      <c r="Q6" s="27" t="s">
        <v>3</v>
      </c>
      <c r="R6" s="28" t="s">
        <v>4</v>
      </c>
      <c r="S6" s="1"/>
      <c r="T6" s="1"/>
      <c r="U6" s="1"/>
      <c r="V6" s="1"/>
      <c r="Z6" s="24"/>
    </row>
    <row r="7" spans="1:26" ht="21" customHeight="1" x14ac:dyDescent="0.4">
      <c r="A7" s="1"/>
      <c r="B7" s="3" t="s">
        <v>60</v>
      </c>
      <c r="C7" s="4">
        <f>+C8+C40</f>
        <v>2649.3903200000004</v>
      </c>
      <c r="D7" s="4">
        <f>+D8+D40</f>
        <v>602.80709999999999</v>
      </c>
      <c r="E7" s="4">
        <f t="shared" ref="E7:O7" si="0">+E8+E40</f>
        <v>545.40470000000005</v>
      </c>
      <c r="F7" s="4">
        <f t="shared" si="0"/>
        <v>558.35660000000007</v>
      </c>
      <c r="G7" s="4">
        <f t="shared" si="0"/>
        <v>886.93159999999978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 t="shared" si="0"/>
        <v>0</v>
      </c>
      <c r="L7" s="4">
        <f t="shared" si="0"/>
        <v>0</v>
      </c>
      <c r="M7" s="4">
        <f t="shared" si="0"/>
        <v>0</v>
      </c>
      <c r="N7" s="4">
        <f t="shared" si="0"/>
        <v>0</v>
      </c>
      <c r="O7" s="4">
        <f t="shared" si="0"/>
        <v>0</v>
      </c>
      <c r="P7" s="4">
        <f>SUM(D7:O7)</f>
        <v>2593.5</v>
      </c>
      <c r="Q7" s="5">
        <f t="shared" ref="Q7:Q43" si="1">+P7-C7</f>
        <v>-55.890320000000429</v>
      </c>
      <c r="R7" s="5">
        <f t="shared" ref="R7:R43" si="2">IF(ISNUMBER(+Q7/C7*100), +Q7/C7*100, "")</f>
        <v>-2.1095540199603513</v>
      </c>
      <c r="S7" s="1"/>
      <c r="T7" s="6"/>
      <c r="U7" s="6" t="e">
        <f>C7-#REF!</f>
        <v>#REF!</v>
      </c>
      <c r="V7" s="6" t="e">
        <f>P7-#REF!</f>
        <v>#REF!</v>
      </c>
      <c r="X7" s="29"/>
    </row>
    <row r="8" spans="1:26" ht="21" customHeight="1" x14ac:dyDescent="0.4">
      <c r="A8" s="1"/>
      <c r="B8" s="3" t="s">
        <v>5</v>
      </c>
      <c r="C8" s="5">
        <f>+C9+C12+C16+C17+C24+C32</f>
        <v>2574.6379700000002</v>
      </c>
      <c r="D8" s="5">
        <f>+D9+D12+D16+D17+D24+D32</f>
        <v>585.04150000000004</v>
      </c>
      <c r="E8" s="5">
        <f t="shared" ref="E8:O8" si="3">+E9+E12+E16+E17+E24+E32</f>
        <v>520.65830000000005</v>
      </c>
      <c r="F8" s="5">
        <f t="shared" si="3"/>
        <v>521.52430000000004</v>
      </c>
      <c r="G8" s="5">
        <f t="shared" si="3"/>
        <v>868.79239999999982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5">
        <f>SUM(D8:O8)</f>
        <v>2496.0164999999997</v>
      </c>
      <c r="Q8" s="5">
        <f t="shared" si="1"/>
        <v>-78.6214700000005</v>
      </c>
      <c r="R8" s="5">
        <f t="shared" si="2"/>
        <v>-3.0536903019417716</v>
      </c>
      <c r="S8" s="1"/>
      <c r="T8" s="6"/>
      <c r="U8" s="6" t="e">
        <f>C8-#REF!</f>
        <v>#REF!</v>
      </c>
      <c r="V8" s="6" t="e">
        <f>P8-#REF!</f>
        <v>#REF!</v>
      </c>
      <c r="W8" s="24"/>
      <c r="X8" s="29"/>
      <c r="Y8" s="24"/>
    </row>
    <row r="9" spans="1:26" ht="21" customHeight="1" x14ac:dyDescent="0.25">
      <c r="A9" s="1"/>
      <c r="B9" s="7" t="s">
        <v>6</v>
      </c>
      <c r="C9" s="8">
        <f>SUM(C10:C11)</f>
        <v>1066.5799000000002</v>
      </c>
      <c r="D9" s="8">
        <f>SUM(D10:D11)</f>
        <v>278.10679999999996</v>
      </c>
      <c r="E9" s="8">
        <f>SUM(E10:E11)</f>
        <v>233.93470000000002</v>
      </c>
      <c r="F9" s="8">
        <f t="shared" ref="F9:O9" si="4">SUM(F10:F11)</f>
        <v>251.60120000000003</v>
      </c>
      <c r="G9" s="8">
        <f t="shared" si="4"/>
        <v>246.3176</v>
      </c>
      <c r="H9" s="8">
        <f t="shared" si="4"/>
        <v>0</v>
      </c>
      <c r="I9" s="8">
        <f t="shared" si="4"/>
        <v>0</v>
      </c>
      <c r="J9" s="8">
        <f t="shared" si="4"/>
        <v>0</v>
      </c>
      <c r="K9" s="8">
        <f t="shared" si="4"/>
        <v>0</v>
      </c>
      <c r="L9" s="8">
        <f t="shared" si="4"/>
        <v>0</v>
      </c>
      <c r="M9" s="8">
        <f t="shared" si="4"/>
        <v>0</v>
      </c>
      <c r="N9" s="8">
        <f t="shared" si="4"/>
        <v>0</v>
      </c>
      <c r="O9" s="8">
        <f t="shared" si="4"/>
        <v>0</v>
      </c>
      <c r="P9" s="8">
        <f>SUM(D9:O9)</f>
        <v>1009.9603000000001</v>
      </c>
      <c r="Q9" s="8">
        <f t="shared" si="1"/>
        <v>-56.619600000000105</v>
      </c>
      <c r="R9" s="8">
        <f t="shared" si="2"/>
        <v>-5.3085193148680281</v>
      </c>
      <c r="S9" s="1"/>
      <c r="T9" s="6"/>
      <c r="U9" s="6" t="e">
        <f>C9-#REF!</f>
        <v>#REF!</v>
      </c>
      <c r="V9" s="6" t="e">
        <f>P9-#REF!</f>
        <v>#REF!</v>
      </c>
      <c r="X9" s="29"/>
    </row>
    <row r="10" spans="1:26" ht="15" customHeight="1" x14ac:dyDescent="0.25">
      <c r="A10" s="1"/>
      <c r="B10" s="9" t="s">
        <v>7</v>
      </c>
      <c r="C10" s="10">
        <v>454.4606</v>
      </c>
      <c r="D10" s="10">
        <v>150.63399999999999</v>
      </c>
      <c r="E10" s="10">
        <v>118.11210000000003</v>
      </c>
      <c r="F10" s="10">
        <v>111.56440000000001</v>
      </c>
      <c r="G10" s="10">
        <v>125.78880000000001</v>
      </c>
      <c r="H10" s="10"/>
      <c r="I10" s="10"/>
      <c r="J10" s="10"/>
      <c r="K10" s="10"/>
      <c r="L10" s="10"/>
      <c r="M10" s="10"/>
      <c r="N10" s="10"/>
      <c r="O10" s="10"/>
      <c r="P10" s="10">
        <f t="shared" ref="P10:P23" si="5">SUM(D10:O10)</f>
        <v>506.09930000000008</v>
      </c>
      <c r="Q10" s="10">
        <f t="shared" si="1"/>
        <v>51.638700000000085</v>
      </c>
      <c r="R10" s="10">
        <f t="shared" si="2"/>
        <v>11.362635176734811</v>
      </c>
      <c r="S10" s="1"/>
      <c r="T10" s="6"/>
      <c r="U10" s="6" t="e">
        <f>C10-#REF!</f>
        <v>#REF!</v>
      </c>
      <c r="V10" s="6" t="e">
        <f>P10-#REF!</f>
        <v>#REF!</v>
      </c>
    </row>
    <row r="11" spans="1:26" ht="15" customHeight="1" x14ac:dyDescent="0.25">
      <c r="A11" s="1"/>
      <c r="B11" s="9" t="s">
        <v>8</v>
      </c>
      <c r="C11" s="10">
        <v>612.11930000000007</v>
      </c>
      <c r="D11" s="10">
        <v>127.47279999999999</v>
      </c>
      <c r="E11" s="10">
        <v>115.82260000000001</v>
      </c>
      <c r="F11" s="10">
        <v>140.03680000000003</v>
      </c>
      <c r="G11" s="10">
        <v>120.52879999999999</v>
      </c>
      <c r="H11" s="10"/>
      <c r="I11" s="10"/>
      <c r="J11" s="10"/>
      <c r="K11" s="10"/>
      <c r="L11" s="10"/>
      <c r="M11" s="10"/>
      <c r="N11" s="10"/>
      <c r="O11" s="10"/>
      <c r="P11" s="10">
        <f t="shared" si="5"/>
        <v>503.86100000000005</v>
      </c>
      <c r="Q11" s="10">
        <f t="shared" si="1"/>
        <v>-108.25830000000002</v>
      </c>
      <c r="R11" s="10">
        <f t="shared" si="2"/>
        <v>-17.685817127478256</v>
      </c>
      <c r="S11" s="1"/>
      <c r="T11" s="6"/>
      <c r="U11" s="6" t="e">
        <f>C11-#REF!</f>
        <v>#REF!</v>
      </c>
      <c r="V11" s="6" t="e">
        <f>P11-#REF!</f>
        <v>#REF!</v>
      </c>
    </row>
    <row r="12" spans="1:26" ht="21" customHeight="1" x14ac:dyDescent="0.25">
      <c r="A12" s="1"/>
      <c r="B12" s="7" t="s">
        <v>9</v>
      </c>
      <c r="C12" s="8">
        <f>SUM(C13:C15)</f>
        <v>1248.7242099999999</v>
      </c>
      <c r="D12" s="8">
        <f>SUM(D13:D15)</f>
        <v>238.54739999999998</v>
      </c>
      <c r="E12" s="8">
        <f>SUM(E13:E15)</f>
        <v>226.65839999999997</v>
      </c>
      <c r="F12" s="8">
        <f t="shared" ref="F12:O12" si="6">SUM(F13:F15)</f>
        <v>202.73290000000003</v>
      </c>
      <c r="G12" s="8">
        <f t="shared" si="6"/>
        <v>556.9849999999999</v>
      </c>
      <c r="H12" s="8">
        <f t="shared" si="6"/>
        <v>0</v>
      </c>
      <c r="I12" s="8">
        <f t="shared" si="6"/>
        <v>0</v>
      </c>
      <c r="J12" s="8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0</v>
      </c>
      <c r="N12" s="8">
        <f t="shared" si="6"/>
        <v>0</v>
      </c>
      <c r="O12" s="8">
        <f t="shared" si="6"/>
        <v>0</v>
      </c>
      <c r="P12" s="8">
        <f>SUM(D12:O12)</f>
        <v>1224.9236999999998</v>
      </c>
      <c r="Q12" s="8">
        <f t="shared" si="1"/>
        <v>-23.800510000000031</v>
      </c>
      <c r="R12" s="8">
        <f t="shared" si="2"/>
        <v>-1.9059861104158489</v>
      </c>
      <c r="S12" s="1"/>
      <c r="T12" s="6"/>
      <c r="U12" s="6" t="e">
        <f>C12-#REF!</f>
        <v>#REF!</v>
      </c>
      <c r="V12" s="6" t="e">
        <f>P12-#REF!</f>
        <v>#REF!</v>
      </c>
    </row>
    <row r="13" spans="1:26" ht="15" customHeight="1" x14ac:dyDescent="0.25">
      <c r="A13" s="1"/>
      <c r="B13" s="9" t="s">
        <v>7</v>
      </c>
      <c r="C13" s="10">
        <v>524.32875000000001</v>
      </c>
      <c r="D13" s="10">
        <v>4.3973999999999993</v>
      </c>
      <c r="E13" s="10">
        <v>69.571100000000001</v>
      </c>
      <c r="F13" s="10">
        <v>45.552300000000002</v>
      </c>
      <c r="G13" s="10">
        <v>375.53979999999996</v>
      </c>
      <c r="H13" s="10"/>
      <c r="I13" s="10"/>
      <c r="J13" s="10"/>
      <c r="K13" s="10"/>
      <c r="L13" s="10"/>
      <c r="M13" s="10"/>
      <c r="N13" s="10"/>
      <c r="O13" s="10"/>
      <c r="P13" s="10">
        <f t="shared" si="5"/>
        <v>495.06059999999997</v>
      </c>
      <c r="Q13" s="10">
        <f t="shared" si="1"/>
        <v>-29.268150000000048</v>
      </c>
      <c r="R13" s="10">
        <f t="shared" si="2"/>
        <v>-5.5820227290607365</v>
      </c>
      <c r="S13" s="1"/>
      <c r="T13" s="6"/>
      <c r="U13" s="6" t="e">
        <f>C13-#REF!</f>
        <v>#REF!</v>
      </c>
      <c r="V13" s="6" t="e">
        <f>P13-#REF!</f>
        <v>#REF!</v>
      </c>
    </row>
    <row r="14" spans="1:26" ht="15" customHeight="1" x14ac:dyDescent="0.25">
      <c r="A14" s="1"/>
      <c r="B14" s="9" t="s">
        <v>10</v>
      </c>
      <c r="C14" s="10">
        <v>484.61083000000002</v>
      </c>
      <c r="D14" s="10">
        <v>162.55449999999999</v>
      </c>
      <c r="E14" s="10">
        <v>99.28619999999998</v>
      </c>
      <c r="F14" s="10">
        <v>100.2968</v>
      </c>
      <c r="G14" s="10">
        <v>120.76570000000001</v>
      </c>
      <c r="H14" s="10"/>
      <c r="I14" s="10"/>
      <c r="J14" s="10"/>
      <c r="K14" s="10"/>
      <c r="L14" s="10"/>
      <c r="M14" s="10"/>
      <c r="N14" s="10"/>
      <c r="O14" s="10"/>
      <c r="P14" s="10">
        <f t="shared" si="5"/>
        <v>482.90319999999997</v>
      </c>
      <c r="Q14" s="10">
        <f t="shared" si="1"/>
        <v>-1.7076300000000515</v>
      </c>
      <c r="R14" s="10">
        <f t="shared" si="2"/>
        <v>-0.35237140697001168</v>
      </c>
      <c r="S14" s="1"/>
      <c r="T14" s="6"/>
      <c r="U14" s="6" t="e">
        <f>C14-#REF!</f>
        <v>#REF!</v>
      </c>
      <c r="V14" s="6" t="e">
        <f>P14-#REF!</f>
        <v>#REF!</v>
      </c>
    </row>
    <row r="15" spans="1:26" ht="15" customHeight="1" x14ac:dyDescent="0.25">
      <c r="A15" s="1"/>
      <c r="B15" s="9" t="s">
        <v>11</v>
      </c>
      <c r="C15" s="10">
        <v>239.78462999999999</v>
      </c>
      <c r="D15" s="10">
        <v>71.595500000000001</v>
      </c>
      <c r="E15" s="10">
        <v>57.801100000000005</v>
      </c>
      <c r="F15" s="10">
        <v>56.883800000000001</v>
      </c>
      <c r="G15" s="10">
        <v>60.679499999999997</v>
      </c>
      <c r="H15" s="10"/>
      <c r="I15" s="10"/>
      <c r="J15" s="10"/>
      <c r="K15" s="10"/>
      <c r="L15" s="10"/>
      <c r="M15" s="10"/>
      <c r="N15" s="10"/>
      <c r="O15" s="10"/>
      <c r="P15" s="10">
        <f t="shared" si="5"/>
        <v>246.9599</v>
      </c>
      <c r="Q15" s="10">
        <f t="shared" si="1"/>
        <v>7.1752700000000118</v>
      </c>
      <c r="R15" s="10">
        <f t="shared" si="2"/>
        <v>2.9923811213421025</v>
      </c>
      <c r="S15" s="1"/>
      <c r="T15" s="6"/>
      <c r="U15" s="6" t="e">
        <f>C15-#REF!</f>
        <v>#REF!</v>
      </c>
      <c r="V15" s="6" t="e">
        <f>P15-#REF!</f>
        <v>#REF!</v>
      </c>
    </row>
    <row r="16" spans="1:26" ht="21" customHeight="1" x14ac:dyDescent="0.25">
      <c r="A16" s="1"/>
      <c r="B16" s="7" t="s">
        <v>61</v>
      </c>
      <c r="C16" s="8">
        <v>100.4401</v>
      </c>
      <c r="D16" s="8">
        <v>24.832500000000003</v>
      </c>
      <c r="E16" s="8">
        <v>22.0869</v>
      </c>
      <c r="F16" s="8">
        <v>26.833199999999998</v>
      </c>
      <c r="G16" s="8">
        <v>23.001999999999999</v>
      </c>
      <c r="H16" s="8"/>
      <c r="I16" s="8"/>
      <c r="J16" s="8"/>
      <c r="K16" s="8"/>
      <c r="L16" s="8"/>
      <c r="M16" s="8"/>
      <c r="N16" s="8"/>
      <c r="O16" s="8"/>
      <c r="P16" s="8">
        <f t="shared" si="5"/>
        <v>96.754599999999996</v>
      </c>
      <c r="Q16" s="8">
        <f t="shared" si="1"/>
        <v>-3.6855000000000047</v>
      </c>
      <c r="R16" s="8">
        <f t="shared" si="2"/>
        <v>-3.6693511854329142</v>
      </c>
      <c r="S16" s="1"/>
      <c r="T16" s="6"/>
      <c r="U16" s="6" t="e">
        <f>C16-#REF!</f>
        <v>#REF!</v>
      </c>
      <c r="V16" s="6" t="e">
        <f>P16-#REF!</f>
        <v>#REF!</v>
      </c>
    </row>
    <row r="17" spans="1:25" ht="21" customHeight="1" x14ac:dyDescent="0.25">
      <c r="A17" s="1"/>
      <c r="B17" s="7" t="s">
        <v>12</v>
      </c>
      <c r="C17" s="8">
        <f>SUM(C18:C23)</f>
        <v>79.163499999999999</v>
      </c>
      <c r="D17" s="8">
        <f>SUM(D18:D23)</f>
        <v>20.648500000000002</v>
      </c>
      <c r="E17" s="8">
        <f>SUM(E18:E23)</f>
        <v>16.831</v>
      </c>
      <c r="F17" s="8">
        <f t="shared" ref="F17:O17" si="7">SUM(F18:F23)</f>
        <v>18.5366</v>
      </c>
      <c r="G17" s="8">
        <f t="shared" si="7"/>
        <v>20.761500000000002</v>
      </c>
      <c r="H17" s="8">
        <f t="shared" si="7"/>
        <v>0</v>
      </c>
      <c r="I17" s="8">
        <f t="shared" si="7"/>
        <v>0</v>
      </c>
      <c r="J17" s="8">
        <f t="shared" si="7"/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7"/>
        <v>0</v>
      </c>
      <c r="P17" s="8">
        <f>SUM(D17:O17)</f>
        <v>76.777600000000007</v>
      </c>
      <c r="Q17" s="8">
        <f t="shared" si="1"/>
        <v>-2.3858999999999924</v>
      </c>
      <c r="R17" s="8">
        <f t="shared" si="2"/>
        <v>-3.0138889766116863</v>
      </c>
      <c r="S17" s="1"/>
      <c r="T17" s="6"/>
      <c r="U17" s="6" t="e">
        <f>C17-#REF!</f>
        <v>#REF!</v>
      </c>
      <c r="V17" s="6" t="e">
        <f>P17-#REF!</f>
        <v>#REF!</v>
      </c>
    </row>
    <row r="18" spans="1:25" ht="15" customHeight="1" x14ac:dyDescent="0.25">
      <c r="A18" s="1"/>
      <c r="B18" s="9" t="s">
        <v>13</v>
      </c>
      <c r="C18" s="10">
        <v>9.9468000000000032</v>
      </c>
      <c r="D18" s="10">
        <v>2.3622999999999998</v>
      </c>
      <c r="E18" s="10">
        <v>2.0599000000000003</v>
      </c>
      <c r="F18" s="10">
        <v>2.7737999999999996</v>
      </c>
      <c r="G18" s="10">
        <v>2.6143999999999998</v>
      </c>
      <c r="H18" s="10"/>
      <c r="I18" s="10"/>
      <c r="J18" s="10"/>
      <c r="K18" s="10"/>
      <c r="L18" s="10"/>
      <c r="M18" s="10"/>
      <c r="N18" s="10"/>
      <c r="O18" s="10"/>
      <c r="P18" s="10">
        <f t="shared" si="5"/>
        <v>9.8103999999999996</v>
      </c>
      <c r="Q18" s="10">
        <f t="shared" si="1"/>
        <v>-0.13640000000000363</v>
      </c>
      <c r="R18" s="10">
        <f t="shared" si="2"/>
        <v>-1.3712952909478786</v>
      </c>
      <c r="S18" s="1"/>
      <c r="T18" s="6"/>
      <c r="U18" s="6" t="e">
        <f>C18-#REF!</f>
        <v>#REF!</v>
      </c>
      <c r="V18" s="6" t="e">
        <f>P18-#REF!</f>
        <v>#REF!</v>
      </c>
    </row>
    <row r="19" spans="1:25" ht="15" customHeight="1" x14ac:dyDescent="0.25">
      <c r="A19" s="1"/>
      <c r="B19" s="9" t="s">
        <v>14</v>
      </c>
      <c r="C19" s="10">
        <v>37.310399999999994</v>
      </c>
      <c r="D19" s="10">
        <v>10.165799999999999</v>
      </c>
      <c r="E19" s="10">
        <v>7.3658000000000001</v>
      </c>
      <c r="F19" s="10">
        <v>7.2875999999999994</v>
      </c>
      <c r="G19" s="10">
        <v>9.863900000000001</v>
      </c>
      <c r="H19" s="10"/>
      <c r="I19" s="10"/>
      <c r="J19" s="10"/>
      <c r="K19" s="10"/>
      <c r="L19" s="10"/>
      <c r="M19" s="10"/>
      <c r="N19" s="10"/>
      <c r="O19" s="10"/>
      <c r="P19" s="10">
        <f t="shared" si="5"/>
        <v>34.683099999999996</v>
      </c>
      <c r="Q19" s="10">
        <f t="shared" si="1"/>
        <v>-2.6272999999999982</v>
      </c>
      <c r="R19" s="10">
        <f t="shared" si="2"/>
        <v>-7.0417363523307133</v>
      </c>
      <c r="S19" s="1"/>
      <c r="T19" s="6"/>
      <c r="U19" s="6" t="e">
        <f>C19-#REF!</f>
        <v>#REF!</v>
      </c>
      <c r="V19" s="6" t="e">
        <f>P19-#REF!</f>
        <v>#REF!</v>
      </c>
    </row>
    <row r="20" spans="1:25" ht="15" customHeight="1" x14ac:dyDescent="0.25">
      <c r="A20" s="1"/>
      <c r="B20" s="9" t="s">
        <v>15</v>
      </c>
      <c r="C20" s="10">
        <v>9.2949000000000002</v>
      </c>
      <c r="D20" s="10">
        <v>1.9539000000000002</v>
      </c>
      <c r="E20" s="10">
        <v>2.1887000000000003</v>
      </c>
      <c r="F20" s="10">
        <v>3.0459000000000001</v>
      </c>
      <c r="G20" s="10">
        <v>1.8580999999999999</v>
      </c>
      <c r="H20" s="10"/>
      <c r="I20" s="10"/>
      <c r="J20" s="10"/>
      <c r="K20" s="10"/>
      <c r="L20" s="10"/>
      <c r="M20" s="10"/>
      <c r="N20" s="10"/>
      <c r="O20" s="10"/>
      <c r="P20" s="10">
        <f t="shared" si="5"/>
        <v>9.0466000000000015</v>
      </c>
      <c r="Q20" s="10">
        <f t="shared" si="1"/>
        <v>-0.24829999999999863</v>
      </c>
      <c r="R20" s="10">
        <f t="shared" si="2"/>
        <v>-2.6713574110533584</v>
      </c>
      <c r="S20" s="1"/>
      <c r="T20" s="6"/>
      <c r="U20" s="6" t="e">
        <f>C20-#REF!</f>
        <v>#REF!</v>
      </c>
      <c r="V20" s="6" t="e">
        <f>P20-#REF!</f>
        <v>#REF!</v>
      </c>
    </row>
    <row r="21" spans="1:25" ht="15" customHeight="1" x14ac:dyDescent="0.25">
      <c r="A21" s="1"/>
      <c r="B21" s="9" t="s">
        <v>16</v>
      </c>
      <c r="C21" s="10">
        <v>22.078699999999998</v>
      </c>
      <c r="D21" s="10">
        <v>6.0739000000000001</v>
      </c>
      <c r="E21" s="10">
        <v>5.1412999999999993</v>
      </c>
      <c r="F21" s="10">
        <v>5.3550000000000004</v>
      </c>
      <c r="G21" s="10">
        <v>5.9868000000000015</v>
      </c>
      <c r="H21" s="10"/>
      <c r="I21" s="10"/>
      <c r="J21" s="10"/>
      <c r="K21" s="10"/>
      <c r="L21" s="10"/>
      <c r="M21" s="10"/>
      <c r="N21" s="10"/>
      <c r="O21" s="10"/>
      <c r="P21" s="10">
        <f t="shared" si="5"/>
        <v>22.557000000000002</v>
      </c>
      <c r="Q21" s="10">
        <f t="shared" si="1"/>
        <v>0.47830000000000439</v>
      </c>
      <c r="R21" s="10">
        <f t="shared" si="2"/>
        <v>2.1663413153854369</v>
      </c>
      <c r="S21" s="1"/>
      <c r="T21" s="6"/>
      <c r="U21" s="6" t="e">
        <f>C21-#REF!</f>
        <v>#REF!</v>
      </c>
      <c r="V21" s="6" t="e">
        <f>P21-#REF!</f>
        <v>#REF!</v>
      </c>
    </row>
    <row r="22" spans="1:25" ht="15" customHeight="1" x14ac:dyDescent="0.25">
      <c r="A22" s="1"/>
      <c r="B22" s="9" t="s">
        <v>17</v>
      </c>
      <c r="C22" s="10">
        <v>0.53270000000000006</v>
      </c>
      <c r="D22" s="10">
        <v>9.2599999999999988E-2</v>
      </c>
      <c r="E22" s="10">
        <v>7.5300000000000006E-2</v>
      </c>
      <c r="F22" s="10">
        <v>7.4299999999999991E-2</v>
      </c>
      <c r="G22" s="10">
        <v>7.0500000000000021E-2</v>
      </c>
      <c r="H22" s="10"/>
      <c r="I22" s="10"/>
      <c r="J22" s="10"/>
      <c r="K22" s="10"/>
      <c r="L22" s="10"/>
      <c r="M22" s="10"/>
      <c r="N22" s="10"/>
      <c r="O22" s="10"/>
      <c r="P22" s="10">
        <f t="shared" si="5"/>
        <v>0.31269999999999998</v>
      </c>
      <c r="Q22" s="10">
        <f t="shared" si="1"/>
        <v>-0.22000000000000008</v>
      </c>
      <c r="R22" s="10">
        <f t="shared" si="2"/>
        <v>-41.299042613103069</v>
      </c>
      <c r="S22" s="1"/>
      <c r="T22" s="6"/>
      <c r="U22" s="6" t="e">
        <f>C22-#REF!</f>
        <v>#REF!</v>
      </c>
      <c r="V22" s="6" t="e">
        <f>P22-#REF!</f>
        <v>#REF!</v>
      </c>
    </row>
    <row r="23" spans="1:25" ht="15" customHeight="1" x14ac:dyDescent="0.25">
      <c r="A23" s="1"/>
      <c r="B23" s="9" t="s">
        <v>18</v>
      </c>
      <c r="C23" s="10">
        <v>0</v>
      </c>
      <c r="D23" s="10">
        <v>0</v>
      </c>
      <c r="E23" s="10">
        <v>0</v>
      </c>
      <c r="F23" s="10">
        <v>0</v>
      </c>
      <c r="G23" s="10">
        <v>0.36780000000000002</v>
      </c>
      <c r="H23" s="10"/>
      <c r="I23" s="10"/>
      <c r="J23" s="10"/>
      <c r="K23" s="10"/>
      <c r="L23" s="10"/>
      <c r="M23" s="10"/>
      <c r="N23" s="10"/>
      <c r="O23" s="10"/>
      <c r="P23" s="10">
        <f t="shared" si="5"/>
        <v>0.36780000000000002</v>
      </c>
      <c r="Q23" s="10">
        <f t="shared" si="1"/>
        <v>0.36780000000000002</v>
      </c>
      <c r="R23" s="10" t="str">
        <f t="shared" si="2"/>
        <v/>
      </c>
      <c r="S23" s="1"/>
      <c r="T23" s="6"/>
      <c r="U23" s="6" t="e">
        <f>C23-#REF!</f>
        <v>#REF!</v>
      </c>
      <c r="V23" s="6" t="e">
        <f>P23-#REF!</f>
        <v>#REF!</v>
      </c>
    </row>
    <row r="24" spans="1:25" ht="21" customHeight="1" x14ac:dyDescent="0.25">
      <c r="A24" s="1"/>
      <c r="B24" s="7" t="s">
        <v>19</v>
      </c>
      <c r="C24" s="8">
        <f>SUM(C25:C29)</f>
        <v>21.129960000000001</v>
      </c>
      <c r="D24" s="8">
        <f>SUM(D25:D29)</f>
        <v>6.5596000000000005</v>
      </c>
      <c r="E24" s="8">
        <f>SUM(E25:E29)</f>
        <v>5.9701000000000004</v>
      </c>
      <c r="F24" s="8">
        <f t="shared" ref="F24:O24" si="8">SUM(F25:F29)</f>
        <v>7.6316000000000006</v>
      </c>
      <c r="G24" s="8">
        <f t="shared" si="8"/>
        <v>5.3613999999999997</v>
      </c>
      <c r="H24" s="8">
        <f t="shared" si="8"/>
        <v>0</v>
      </c>
      <c r="I24" s="8">
        <f t="shared" si="8"/>
        <v>0</v>
      </c>
      <c r="J24" s="8">
        <f t="shared" si="8"/>
        <v>0</v>
      </c>
      <c r="K24" s="8">
        <f t="shared" si="8"/>
        <v>0</v>
      </c>
      <c r="L24" s="8">
        <f t="shared" si="8"/>
        <v>0</v>
      </c>
      <c r="M24" s="8">
        <f t="shared" si="8"/>
        <v>0</v>
      </c>
      <c r="N24" s="8">
        <f t="shared" si="8"/>
        <v>0</v>
      </c>
      <c r="O24" s="8">
        <f t="shared" si="8"/>
        <v>0</v>
      </c>
      <c r="P24" s="8">
        <f>SUM(D24:O24)</f>
        <v>25.522700000000004</v>
      </c>
      <c r="Q24" s="8">
        <f t="shared" si="1"/>
        <v>4.3927400000000034</v>
      </c>
      <c r="R24" s="8">
        <f t="shared" si="2"/>
        <v>20.789154357130837</v>
      </c>
      <c r="S24" s="1"/>
      <c r="T24" s="6"/>
      <c r="U24" s="6" t="e">
        <f>C24-#REF!</f>
        <v>#REF!</v>
      </c>
      <c r="V24" s="6" t="e">
        <f>P24-#REF!</f>
        <v>#REF!</v>
      </c>
    </row>
    <row r="25" spans="1:25" ht="15" customHeight="1" x14ac:dyDescent="0.25">
      <c r="A25" s="1"/>
      <c r="B25" s="9" t="s">
        <v>20</v>
      </c>
      <c r="C25" s="10">
        <v>13.966700000000001</v>
      </c>
      <c r="D25" s="10">
        <v>4.7514000000000003</v>
      </c>
      <c r="E25" s="10">
        <v>4.1715</v>
      </c>
      <c r="F25" s="10">
        <v>5.1746000000000008</v>
      </c>
      <c r="G25" s="10">
        <v>3.4384999999999999</v>
      </c>
      <c r="H25" s="10"/>
      <c r="I25" s="10"/>
      <c r="J25" s="10"/>
      <c r="K25" s="10"/>
      <c r="L25" s="10"/>
      <c r="M25" s="10"/>
      <c r="N25" s="10"/>
      <c r="O25" s="10"/>
      <c r="P25" s="10">
        <f t="shared" ref="P25:P43" si="9">SUM(D25:O25)</f>
        <v>17.536000000000001</v>
      </c>
      <c r="Q25" s="10">
        <f t="shared" si="1"/>
        <v>3.5693000000000001</v>
      </c>
      <c r="R25" s="10">
        <f t="shared" si="2"/>
        <v>25.555786263039941</v>
      </c>
      <c r="S25" s="1"/>
      <c r="T25" s="6"/>
      <c r="U25" s="6" t="e">
        <f>C25-#REF!</f>
        <v>#REF!</v>
      </c>
      <c r="V25" s="6" t="e">
        <f>P25-#REF!</f>
        <v>#REF!</v>
      </c>
    </row>
    <row r="26" spans="1:25" ht="15" hidden="1" customHeight="1" x14ac:dyDescent="0.25">
      <c r="A26" s="21"/>
      <c r="B26" s="9" t="s">
        <v>21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/>
      <c r="I26" s="10"/>
      <c r="J26" s="10"/>
      <c r="K26" s="10"/>
      <c r="L26" s="10"/>
      <c r="M26" s="10"/>
      <c r="N26" s="10"/>
      <c r="O26" s="10"/>
      <c r="P26" s="10">
        <f t="shared" si="9"/>
        <v>0</v>
      </c>
      <c r="Q26" s="10">
        <f t="shared" si="1"/>
        <v>0</v>
      </c>
      <c r="R26" s="10" t="str">
        <f t="shared" si="2"/>
        <v/>
      </c>
      <c r="S26" s="1"/>
      <c r="T26" s="6"/>
      <c r="U26" s="6" t="e">
        <f>C26-#REF!</f>
        <v>#REF!</v>
      </c>
      <c r="V26" s="6" t="e">
        <f>P26-#REF!</f>
        <v>#REF!</v>
      </c>
    </row>
    <row r="27" spans="1:25" ht="15" hidden="1" customHeight="1" x14ac:dyDescent="0.25">
      <c r="A27" s="21"/>
      <c r="B27" s="9" t="s">
        <v>22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/>
      <c r="I27" s="10"/>
      <c r="J27" s="10"/>
      <c r="K27" s="10"/>
      <c r="L27" s="10"/>
      <c r="M27" s="10"/>
      <c r="N27" s="10"/>
      <c r="O27" s="10"/>
      <c r="P27" s="10">
        <f t="shared" si="9"/>
        <v>0</v>
      </c>
      <c r="Q27" s="10">
        <f t="shared" si="1"/>
        <v>0</v>
      </c>
      <c r="R27" s="10" t="str">
        <f t="shared" si="2"/>
        <v/>
      </c>
      <c r="S27" s="1"/>
      <c r="T27" s="6"/>
      <c r="U27" s="6" t="e">
        <f>C27-#REF!</f>
        <v>#REF!</v>
      </c>
      <c r="V27" s="6" t="e">
        <f>P27-#REF!</f>
        <v>#REF!</v>
      </c>
    </row>
    <row r="28" spans="1:25" ht="15" customHeight="1" x14ac:dyDescent="0.25">
      <c r="A28" s="1"/>
      <c r="B28" s="9" t="s">
        <v>23</v>
      </c>
      <c r="C28" s="10">
        <v>7.1632600000000002</v>
      </c>
      <c r="D28" s="10">
        <v>1.8082</v>
      </c>
      <c r="E28" s="10">
        <v>1.7986000000000002</v>
      </c>
      <c r="F28" s="10">
        <v>2.4569999999999999</v>
      </c>
      <c r="G28" s="10">
        <v>1.9229000000000001</v>
      </c>
      <c r="H28" s="10"/>
      <c r="I28" s="10"/>
      <c r="J28" s="10"/>
      <c r="K28" s="10"/>
      <c r="L28" s="10"/>
      <c r="M28" s="10"/>
      <c r="N28" s="10"/>
      <c r="O28" s="10"/>
      <c r="P28" s="10">
        <f t="shared" si="9"/>
        <v>7.9867000000000008</v>
      </c>
      <c r="Q28" s="10">
        <f t="shared" si="1"/>
        <v>0.82344000000000062</v>
      </c>
      <c r="R28" s="10">
        <f t="shared" si="2"/>
        <v>11.495324754371621</v>
      </c>
      <c r="S28" s="1"/>
      <c r="T28" s="6"/>
      <c r="U28" s="6" t="e">
        <f>C28-#REF!</f>
        <v>#REF!</v>
      </c>
      <c r="V28" s="6" t="e">
        <f>P28-#REF!</f>
        <v>#REF!</v>
      </c>
    </row>
    <row r="29" spans="1:25" ht="15" hidden="1" customHeight="1" x14ac:dyDescent="0.25">
      <c r="A29" s="21"/>
      <c r="B29" s="9" t="s">
        <v>24</v>
      </c>
      <c r="C29" s="10">
        <f>+C30+C31</f>
        <v>0</v>
      </c>
      <c r="D29" s="10">
        <f>+D30+D31</f>
        <v>0</v>
      </c>
      <c r="E29" s="10">
        <f>+E30+E31</f>
        <v>0</v>
      </c>
      <c r="F29" s="10">
        <f t="shared" ref="F29:O29" si="10">+F30+F31</f>
        <v>0</v>
      </c>
      <c r="G29" s="10">
        <f t="shared" si="10"/>
        <v>0</v>
      </c>
      <c r="H29" s="10">
        <f t="shared" si="10"/>
        <v>0</v>
      </c>
      <c r="I29" s="10">
        <f t="shared" si="10"/>
        <v>0</v>
      </c>
      <c r="J29" s="10">
        <f t="shared" si="10"/>
        <v>0</v>
      </c>
      <c r="K29" s="10">
        <f t="shared" si="10"/>
        <v>0</v>
      </c>
      <c r="L29" s="10">
        <f t="shared" si="10"/>
        <v>0</v>
      </c>
      <c r="M29" s="10">
        <f t="shared" si="10"/>
        <v>0</v>
      </c>
      <c r="N29" s="10">
        <f t="shared" si="10"/>
        <v>0</v>
      </c>
      <c r="O29" s="10">
        <f t="shared" si="10"/>
        <v>0</v>
      </c>
      <c r="P29" s="10">
        <f>SUM(D29:O29)</f>
        <v>0</v>
      </c>
      <c r="Q29" s="10">
        <f t="shared" si="1"/>
        <v>0</v>
      </c>
      <c r="R29" s="10" t="str">
        <f t="shared" si="2"/>
        <v/>
      </c>
      <c r="S29" s="1"/>
      <c r="T29" s="6"/>
      <c r="U29" s="6" t="e">
        <f>C29-#REF!</f>
        <v>#REF!</v>
      </c>
      <c r="V29" s="6" t="e">
        <f>P29-#REF!</f>
        <v>#REF!</v>
      </c>
    </row>
    <row r="30" spans="1:25" ht="15" hidden="1" customHeight="1" x14ac:dyDescent="0.25">
      <c r="A30" s="21"/>
      <c r="B30" s="1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/>
      <c r="I30" s="10"/>
      <c r="J30" s="10"/>
      <c r="K30" s="10"/>
      <c r="L30" s="10"/>
      <c r="M30" s="10"/>
      <c r="N30" s="10"/>
      <c r="O30" s="10"/>
      <c r="P30" s="10">
        <f t="shared" si="9"/>
        <v>0</v>
      </c>
      <c r="Q30" s="10">
        <f t="shared" si="1"/>
        <v>0</v>
      </c>
      <c r="R30" s="10" t="str">
        <f t="shared" si="2"/>
        <v/>
      </c>
      <c r="S30" s="1"/>
      <c r="T30" s="6"/>
      <c r="U30" s="6" t="e">
        <f>C30-#REF!</f>
        <v>#REF!</v>
      </c>
      <c r="V30" s="6" t="e">
        <f>P30-#REF!</f>
        <v>#REF!</v>
      </c>
    </row>
    <row r="31" spans="1:25" ht="15" hidden="1" customHeight="1" x14ac:dyDescent="0.25">
      <c r="A31" s="21"/>
      <c r="B31" s="1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/>
      <c r="I31" s="10"/>
      <c r="J31" s="10"/>
      <c r="K31" s="10"/>
      <c r="L31" s="10"/>
      <c r="M31" s="10"/>
      <c r="N31" s="10"/>
      <c r="O31" s="10"/>
      <c r="P31" s="10">
        <f t="shared" si="9"/>
        <v>0</v>
      </c>
      <c r="Q31" s="10">
        <f t="shared" si="1"/>
        <v>0</v>
      </c>
      <c r="R31" s="10" t="str">
        <f t="shared" si="2"/>
        <v/>
      </c>
      <c r="S31" s="1"/>
      <c r="T31" s="6"/>
      <c r="U31" s="6" t="e">
        <f>C31-#REF!</f>
        <v>#REF!</v>
      </c>
      <c r="V31" s="6" t="e">
        <f>P31-#REF!</f>
        <v>#REF!</v>
      </c>
    </row>
    <row r="32" spans="1:25" ht="21" customHeight="1" x14ac:dyDescent="0.25">
      <c r="A32" s="1"/>
      <c r="B32" s="7" t="s">
        <v>27</v>
      </c>
      <c r="C32" s="8">
        <f>SUM(C33:C39)</f>
        <v>58.600299999999997</v>
      </c>
      <c r="D32" s="8">
        <f>SUM(D33:D39)</f>
        <v>16.346699999999998</v>
      </c>
      <c r="E32" s="8">
        <f>SUM(E33:E39)</f>
        <v>15.177199999999999</v>
      </c>
      <c r="F32" s="8">
        <f t="shared" ref="F32:O32" si="11">SUM(F33:F39)</f>
        <v>14.188800000000001</v>
      </c>
      <c r="G32" s="8">
        <f t="shared" si="11"/>
        <v>16.364899999999999</v>
      </c>
      <c r="H32" s="8">
        <f t="shared" si="11"/>
        <v>0</v>
      </c>
      <c r="I32" s="8">
        <f t="shared" si="11"/>
        <v>0</v>
      </c>
      <c r="J32" s="8">
        <f t="shared" si="11"/>
        <v>0</v>
      </c>
      <c r="K32" s="8">
        <f t="shared" si="11"/>
        <v>0</v>
      </c>
      <c r="L32" s="8">
        <f t="shared" si="11"/>
        <v>0</v>
      </c>
      <c r="M32" s="8">
        <f t="shared" si="11"/>
        <v>0</v>
      </c>
      <c r="N32" s="8">
        <f t="shared" si="11"/>
        <v>0</v>
      </c>
      <c r="O32" s="8">
        <f t="shared" si="11"/>
        <v>0</v>
      </c>
      <c r="P32" s="8">
        <f>SUM(D32:O32)</f>
        <v>62.077599999999997</v>
      </c>
      <c r="Q32" s="8">
        <f t="shared" si="1"/>
        <v>3.4772999999999996</v>
      </c>
      <c r="R32" s="8">
        <f t="shared" si="2"/>
        <v>5.9339286658942019</v>
      </c>
      <c r="S32" s="1"/>
      <c r="T32" s="6"/>
      <c r="U32" s="6" t="e">
        <f>C32-#REF!</f>
        <v>#REF!</v>
      </c>
      <c r="V32" s="6" t="e">
        <f>P32-#REF!</f>
        <v>#REF!</v>
      </c>
      <c r="X32" s="24"/>
      <c r="Y32" s="24"/>
    </row>
    <row r="33" spans="1:25" ht="15" customHeight="1" x14ac:dyDescent="0.25">
      <c r="A33" s="1"/>
      <c r="B33" s="9" t="s">
        <v>28</v>
      </c>
      <c r="C33" s="10">
        <v>5.1017999999999999</v>
      </c>
      <c r="D33" s="10">
        <v>1.0558000000000001</v>
      </c>
      <c r="E33" s="10">
        <v>1.4674999999999998</v>
      </c>
      <c r="F33" s="10">
        <v>1.3602000000000001</v>
      </c>
      <c r="G33" s="10">
        <v>1.4944</v>
      </c>
      <c r="H33" s="10"/>
      <c r="I33" s="10"/>
      <c r="J33" s="10"/>
      <c r="K33" s="10"/>
      <c r="L33" s="10"/>
      <c r="M33" s="10"/>
      <c r="N33" s="10"/>
      <c r="O33" s="10"/>
      <c r="P33" s="10">
        <f t="shared" si="9"/>
        <v>5.3778999999999995</v>
      </c>
      <c r="Q33" s="10">
        <f t="shared" si="1"/>
        <v>0.27609999999999957</v>
      </c>
      <c r="R33" s="10">
        <f t="shared" si="2"/>
        <v>5.4118154376886505</v>
      </c>
      <c r="S33" s="1"/>
      <c r="T33" s="6"/>
      <c r="U33" s="6" t="e">
        <f>C33-#REF!</f>
        <v>#REF!</v>
      </c>
      <c r="V33" s="6" t="e">
        <f>P33-#REF!</f>
        <v>#REF!</v>
      </c>
    </row>
    <row r="34" spans="1:25" ht="15" customHeight="1" x14ac:dyDescent="0.25">
      <c r="A34" s="1"/>
      <c r="B34" s="9" t="s">
        <v>29</v>
      </c>
      <c r="C34" s="10">
        <v>37.133800000000001</v>
      </c>
      <c r="D34" s="10">
        <v>10.052899999999999</v>
      </c>
      <c r="E34" s="10">
        <v>9.1052</v>
      </c>
      <c r="F34" s="10">
        <v>8.5396999999999998</v>
      </c>
      <c r="G34" s="10">
        <v>9.7705000000000002</v>
      </c>
      <c r="H34" s="10"/>
      <c r="I34" s="10"/>
      <c r="J34" s="10"/>
      <c r="K34" s="10"/>
      <c r="L34" s="10"/>
      <c r="M34" s="10"/>
      <c r="N34" s="10"/>
      <c r="O34" s="10"/>
      <c r="P34" s="10">
        <f t="shared" si="9"/>
        <v>37.468299999999999</v>
      </c>
      <c r="Q34" s="10">
        <f t="shared" si="1"/>
        <v>0.33449999999999847</v>
      </c>
      <c r="R34" s="10">
        <f t="shared" si="2"/>
        <v>0.9007965788580713</v>
      </c>
      <c r="S34" s="1"/>
      <c r="T34" s="6"/>
      <c r="U34" s="6" t="e">
        <f>C34-#REF!</f>
        <v>#REF!</v>
      </c>
      <c r="V34" s="6" t="e">
        <f>P34-#REF!</f>
        <v>#REF!</v>
      </c>
      <c r="Y34" s="24"/>
    </row>
    <row r="35" spans="1:25" ht="15" customHeight="1" x14ac:dyDescent="0.25">
      <c r="A35" s="1"/>
      <c r="B35" s="9" t="s">
        <v>30</v>
      </c>
      <c r="C35" s="10">
        <v>15.751899999999999</v>
      </c>
      <c r="D35" s="10">
        <v>5.0865</v>
      </c>
      <c r="E35" s="10">
        <v>4.5588999999999995</v>
      </c>
      <c r="F35" s="10">
        <v>4.2888999999999999</v>
      </c>
      <c r="G35" s="10">
        <v>4.9028</v>
      </c>
      <c r="H35" s="10"/>
      <c r="I35" s="10"/>
      <c r="J35" s="10"/>
      <c r="K35" s="10"/>
      <c r="L35" s="10"/>
      <c r="M35" s="10"/>
      <c r="N35" s="10"/>
      <c r="O35" s="10"/>
      <c r="P35" s="10">
        <f t="shared" si="9"/>
        <v>18.8371</v>
      </c>
      <c r="Q35" s="10">
        <f t="shared" si="1"/>
        <v>3.0852000000000004</v>
      </c>
      <c r="R35" s="10">
        <f t="shared" si="2"/>
        <v>19.586208647845659</v>
      </c>
      <c r="S35" s="1"/>
      <c r="T35" s="6"/>
      <c r="U35" s="6" t="e">
        <f>C35-#REF!</f>
        <v>#REF!</v>
      </c>
      <c r="V35" s="6" t="e">
        <f>P35-#REF!</f>
        <v>#REF!</v>
      </c>
      <c r="Y35" s="24"/>
    </row>
    <row r="36" spans="1:25" ht="15" customHeight="1" x14ac:dyDescent="0.25">
      <c r="A36" s="1"/>
      <c r="B36" s="9" t="s">
        <v>31</v>
      </c>
      <c r="C36" s="10">
        <v>0.61280000000000012</v>
      </c>
      <c r="D36" s="10">
        <v>0.1515</v>
      </c>
      <c r="E36" s="10">
        <v>4.5600000000000002E-2</v>
      </c>
      <c r="F36" s="10">
        <v>0</v>
      </c>
      <c r="G36" s="10">
        <v>0.19719999999999999</v>
      </c>
      <c r="H36" s="10"/>
      <c r="I36" s="10"/>
      <c r="J36" s="10"/>
      <c r="K36" s="10"/>
      <c r="L36" s="10"/>
      <c r="M36" s="10"/>
      <c r="N36" s="10"/>
      <c r="O36" s="10"/>
      <c r="P36" s="10">
        <f t="shared" si="9"/>
        <v>0.39429999999999998</v>
      </c>
      <c r="Q36" s="10">
        <f t="shared" si="1"/>
        <v>-0.21850000000000014</v>
      </c>
      <c r="R36" s="10">
        <f t="shared" si="2"/>
        <v>-35.656005221932134</v>
      </c>
      <c r="S36" s="1"/>
      <c r="T36" s="6"/>
      <c r="U36" s="6" t="e">
        <f>C36-#REF!</f>
        <v>#REF!</v>
      </c>
      <c r="V36" s="6" t="e">
        <f>P36-#REF!</f>
        <v>#REF!</v>
      </c>
    </row>
    <row r="37" spans="1:25" ht="15" hidden="1" customHeight="1" x14ac:dyDescent="0.25">
      <c r="A37" s="21"/>
      <c r="B37" s="9" t="s">
        <v>32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f t="shared" si="9"/>
        <v>0</v>
      </c>
      <c r="Q37" s="10">
        <f t="shared" si="1"/>
        <v>0</v>
      </c>
      <c r="R37" s="10" t="str">
        <f t="shared" si="2"/>
        <v/>
      </c>
      <c r="S37" s="1"/>
      <c r="T37" s="6"/>
      <c r="U37" s="6" t="e">
        <f>C37-#REF!</f>
        <v>#REF!</v>
      </c>
      <c r="V37" s="6" t="e">
        <f>P37-#REF!</f>
        <v>#REF!</v>
      </c>
    </row>
    <row r="38" spans="1:25" ht="15" hidden="1" customHeight="1" x14ac:dyDescent="0.25">
      <c r="A38" s="21"/>
      <c r="B38" s="9" t="s">
        <v>33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/>
      <c r="I38" s="10"/>
      <c r="J38" s="10"/>
      <c r="K38" s="10"/>
      <c r="L38" s="10"/>
      <c r="M38" s="10"/>
      <c r="N38" s="10"/>
      <c r="O38" s="10"/>
      <c r="P38" s="10">
        <f t="shared" si="9"/>
        <v>0</v>
      </c>
      <c r="Q38" s="10">
        <f t="shared" si="1"/>
        <v>0</v>
      </c>
      <c r="R38" s="10" t="str">
        <f t="shared" si="2"/>
        <v/>
      </c>
      <c r="S38" s="1"/>
      <c r="T38" s="6"/>
      <c r="U38" s="6" t="e">
        <f>C38-#REF!</f>
        <v>#REF!</v>
      </c>
      <c r="V38" s="6" t="e">
        <f>P38-#REF!</f>
        <v>#REF!</v>
      </c>
    </row>
    <row r="39" spans="1:25" ht="15" hidden="1" customHeight="1" x14ac:dyDescent="0.25">
      <c r="A39" s="21"/>
      <c r="B39" s="9" t="s">
        <v>34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/>
      <c r="I39" s="10"/>
      <c r="J39" s="10"/>
      <c r="K39" s="10"/>
      <c r="L39" s="10"/>
      <c r="M39" s="10"/>
      <c r="N39" s="10"/>
      <c r="O39" s="10"/>
      <c r="P39" s="10">
        <f t="shared" si="9"/>
        <v>0</v>
      </c>
      <c r="Q39" s="10">
        <f t="shared" si="1"/>
        <v>0</v>
      </c>
      <c r="R39" s="10" t="str">
        <f t="shared" si="2"/>
        <v/>
      </c>
      <c r="S39" s="1"/>
      <c r="T39" s="6"/>
      <c r="U39" s="6" t="e">
        <f>C39-#REF!</f>
        <v>#REF!</v>
      </c>
      <c r="V39" s="6" t="e">
        <f>P39-#REF!</f>
        <v>#REF!</v>
      </c>
    </row>
    <row r="40" spans="1:25" ht="21" customHeight="1" x14ac:dyDescent="0.4">
      <c r="A40" s="1"/>
      <c r="B40" s="3" t="s">
        <v>35</v>
      </c>
      <c r="C40" s="5">
        <f>SUM(C41:C43)</f>
        <v>74.752349999999993</v>
      </c>
      <c r="D40" s="5">
        <f>SUM(D41:D43)</f>
        <v>17.765599999999999</v>
      </c>
      <c r="E40" s="5">
        <f>SUM(E41:E43)</f>
        <v>24.746399999999994</v>
      </c>
      <c r="F40" s="5">
        <f t="shared" ref="F40:O40" si="12">SUM(F41:F43)</f>
        <v>36.832299999999996</v>
      </c>
      <c r="G40" s="5">
        <f t="shared" si="12"/>
        <v>18.139200000000002</v>
      </c>
      <c r="H40" s="5">
        <f t="shared" si="12"/>
        <v>0</v>
      </c>
      <c r="I40" s="5">
        <f t="shared" si="12"/>
        <v>0</v>
      </c>
      <c r="J40" s="5">
        <f t="shared" si="12"/>
        <v>0</v>
      </c>
      <c r="K40" s="5">
        <f t="shared" si="12"/>
        <v>0</v>
      </c>
      <c r="L40" s="5">
        <f t="shared" si="12"/>
        <v>0</v>
      </c>
      <c r="M40" s="5">
        <f t="shared" si="12"/>
        <v>0</v>
      </c>
      <c r="N40" s="5">
        <f t="shared" si="12"/>
        <v>0</v>
      </c>
      <c r="O40" s="5">
        <f t="shared" si="12"/>
        <v>0</v>
      </c>
      <c r="P40" s="5">
        <f>SUM(D40:O40)</f>
        <v>97.483499999999992</v>
      </c>
      <c r="Q40" s="5">
        <f t="shared" si="1"/>
        <v>22.73115</v>
      </c>
      <c r="R40" s="5">
        <f t="shared" si="2"/>
        <v>30.408609227669771</v>
      </c>
      <c r="S40" s="1"/>
      <c r="T40" s="6"/>
      <c r="U40" s="6" t="e">
        <f>C40-#REF!</f>
        <v>#REF!</v>
      </c>
      <c r="V40" s="6" t="e">
        <f>P40-#REF!</f>
        <v>#REF!</v>
      </c>
    </row>
    <row r="41" spans="1:25" ht="15" customHeight="1" x14ac:dyDescent="0.25">
      <c r="A41" s="1"/>
      <c r="B41" s="9" t="s">
        <v>36</v>
      </c>
      <c r="C41" s="10">
        <v>12.81</v>
      </c>
      <c r="D41" s="10">
        <v>4.4788999999999994</v>
      </c>
      <c r="E41" s="10">
        <v>4.0693000000000001</v>
      </c>
      <c r="F41" s="10">
        <v>3.7563</v>
      </c>
      <c r="G41" s="10">
        <v>4.3085000000000004</v>
      </c>
      <c r="H41" s="10"/>
      <c r="I41" s="10"/>
      <c r="J41" s="10"/>
      <c r="K41" s="10"/>
      <c r="L41" s="10"/>
      <c r="M41" s="10"/>
      <c r="N41" s="10"/>
      <c r="O41" s="10"/>
      <c r="P41" s="10">
        <f t="shared" si="9"/>
        <v>16.613</v>
      </c>
      <c r="Q41" s="10">
        <f t="shared" si="1"/>
        <v>3.802999999999999</v>
      </c>
      <c r="R41" s="10">
        <f t="shared" si="2"/>
        <v>29.687743950039025</v>
      </c>
      <c r="S41" s="1"/>
      <c r="T41" s="6"/>
      <c r="U41" s="6" t="e">
        <f>C41-#REF!</f>
        <v>#REF!</v>
      </c>
      <c r="V41" s="6" t="e">
        <f>P41-#REF!</f>
        <v>#REF!</v>
      </c>
    </row>
    <row r="42" spans="1:25" ht="15" customHeight="1" x14ac:dyDescent="0.25">
      <c r="A42" s="1"/>
      <c r="B42" s="9" t="s">
        <v>37</v>
      </c>
      <c r="C42" s="10">
        <v>2.2385300000000004</v>
      </c>
      <c r="D42" s="10">
        <v>1.0879000000000001</v>
      </c>
      <c r="E42" s="10">
        <v>0.56380000000000008</v>
      </c>
      <c r="F42" s="10">
        <v>0.57110000000000005</v>
      </c>
      <c r="G42" s="10">
        <v>0.42430000000000001</v>
      </c>
      <c r="H42" s="10"/>
      <c r="I42" s="10"/>
      <c r="J42" s="10"/>
      <c r="K42" s="10"/>
      <c r="L42" s="10"/>
      <c r="M42" s="10"/>
      <c r="N42" s="10"/>
      <c r="O42" s="10"/>
      <c r="P42" s="10">
        <f t="shared" si="9"/>
        <v>2.6471000000000005</v>
      </c>
      <c r="Q42" s="10">
        <f t="shared" si="1"/>
        <v>0.4085700000000001</v>
      </c>
      <c r="R42" s="10">
        <f t="shared" si="2"/>
        <v>18.251709827431394</v>
      </c>
      <c r="S42" s="1"/>
      <c r="T42" s="6"/>
      <c r="U42" s="6" t="e">
        <f>C42-#REF!</f>
        <v>#REF!</v>
      </c>
      <c r="V42" s="6" t="e">
        <f>P42-#REF!</f>
        <v>#REF!</v>
      </c>
    </row>
    <row r="43" spans="1:25" ht="15" customHeight="1" x14ac:dyDescent="0.25">
      <c r="A43" s="1"/>
      <c r="B43" s="9" t="s">
        <v>38</v>
      </c>
      <c r="C43" s="10">
        <v>59.703819999999993</v>
      </c>
      <c r="D43" s="10">
        <v>12.1988</v>
      </c>
      <c r="E43" s="10">
        <v>20.113299999999995</v>
      </c>
      <c r="F43" s="10">
        <v>32.504899999999999</v>
      </c>
      <c r="G43" s="10">
        <v>13.406400000000001</v>
      </c>
      <c r="H43" s="10"/>
      <c r="I43" s="10"/>
      <c r="J43" s="10"/>
      <c r="K43" s="10"/>
      <c r="L43" s="10"/>
      <c r="M43" s="10"/>
      <c r="N43" s="10"/>
      <c r="O43" s="10"/>
      <c r="P43" s="10">
        <f t="shared" si="9"/>
        <v>78.223399999999998</v>
      </c>
      <c r="Q43" s="10">
        <f t="shared" si="1"/>
        <v>18.519580000000005</v>
      </c>
      <c r="R43" s="10">
        <f t="shared" si="2"/>
        <v>31.019087220884707</v>
      </c>
      <c r="S43" s="1"/>
      <c r="T43" s="6"/>
      <c r="U43" s="6" t="e">
        <f>C43-#REF!</f>
        <v>#REF!</v>
      </c>
      <c r="V43" s="6" t="e">
        <f>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6"/>
      <c r="U44" s="6"/>
      <c r="V44" s="6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6"/>
      <c r="V45" s="6"/>
    </row>
    <row r="46" spans="1:25" ht="21" customHeight="1" x14ac:dyDescent="0.2">
      <c r="A46" s="1"/>
      <c r="B46" s="12" t="s">
        <v>64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1" t="s">
        <v>39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  <c r="T48" s="1"/>
      <c r="U48" s="1"/>
      <c r="V48" s="1"/>
    </row>
    <row r="49" spans="1:26" ht="36" hidden="1" customHeight="1" x14ac:dyDescent="0.2">
      <c r="A49" s="1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4"/>
      <c r="Q52" s="14"/>
      <c r="R52" s="14"/>
      <c r="S52" s="14"/>
      <c r="X52" s="14"/>
      <c r="Y52" s="14"/>
      <c r="Z52" s="14"/>
    </row>
    <row r="53" spans="1:26" ht="15" x14ac:dyDescent="0.25"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V53" s="14"/>
      <c r="W53" s="14"/>
      <c r="X53" s="14"/>
      <c r="Y53" s="14"/>
      <c r="Z53" s="14"/>
    </row>
    <row r="60" spans="1:26" x14ac:dyDescent="0.2">
      <c r="U60" s="15"/>
    </row>
    <row r="61" spans="1:26" x14ac:dyDescent="0.2">
      <c r="U61" s="15"/>
    </row>
    <row r="62" spans="1:26" x14ac:dyDescent="0.2">
      <c r="U62" s="15"/>
    </row>
    <row r="63" spans="1:26" x14ac:dyDescent="0.2">
      <c r="U63" s="15"/>
    </row>
    <row r="64" spans="1:26" x14ac:dyDescent="0.2">
      <c r="U64" s="15"/>
    </row>
    <row r="65" spans="21:21" x14ac:dyDescent="0.2">
      <c r="U65" s="15"/>
    </row>
    <row r="66" spans="21:21" x14ac:dyDescent="0.2">
      <c r="U66" s="15"/>
    </row>
    <row r="67" spans="21:21" x14ac:dyDescent="0.2">
      <c r="U67" s="15"/>
    </row>
    <row r="68" spans="21:21" x14ac:dyDescent="0.2">
      <c r="U68" s="15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>
    <tabColor rgb="FF002060"/>
    <pageSetUpPr fitToPage="1"/>
  </sheetPr>
  <dimension ref="A1:S50"/>
  <sheetViews>
    <sheetView showGridLines="0" tabSelected="1" zoomScale="80" zoomScaleNormal="80" zoomScaleSheetLayoutView="50" workbookViewId="0">
      <selection activeCell="P13" sqref="P13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7" width="16.85546875" style="2" customWidth="1"/>
    <col min="8" max="8" width="12.28515625" style="2" customWidth="1"/>
    <col min="9" max="9" width="9.710937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15" width="11.5703125" style="2" customWidth="1"/>
    <col min="16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6" t="s">
        <v>66</v>
      </c>
      <c r="C2" s="36"/>
      <c r="D2" s="36"/>
      <c r="E2" s="36"/>
      <c r="F2" s="36"/>
      <c r="G2" s="36"/>
      <c r="H2" s="36"/>
      <c r="I2" s="36"/>
      <c r="J2" s="1"/>
      <c r="K2" s="1"/>
    </row>
    <row r="3" spans="1:19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7" t="s">
        <v>1</v>
      </c>
      <c r="C5" s="16" t="s">
        <v>42</v>
      </c>
      <c r="D5" s="16" t="s">
        <v>43</v>
      </c>
      <c r="E5" s="16" t="s">
        <v>44</v>
      </c>
      <c r="F5" s="42" t="s">
        <v>45</v>
      </c>
      <c r="G5" s="43"/>
      <c r="H5" s="44" t="s">
        <v>46</v>
      </c>
      <c r="I5" s="44"/>
      <c r="J5" s="1"/>
      <c r="K5" s="1"/>
      <c r="L5" s="1"/>
      <c r="M5" s="1"/>
    </row>
    <row r="6" spans="1:19" ht="30.75" customHeight="1" x14ac:dyDescent="0.2">
      <c r="A6" s="1"/>
      <c r="B6" s="37"/>
      <c r="C6" s="23" t="s">
        <v>62</v>
      </c>
      <c r="D6" s="23" t="s">
        <v>62</v>
      </c>
      <c r="E6" s="23" t="s">
        <v>62</v>
      </c>
      <c r="F6" s="17" t="s">
        <v>47</v>
      </c>
      <c r="G6" s="17" t="s">
        <v>4</v>
      </c>
      <c r="H6" s="17" t="s">
        <v>3</v>
      </c>
      <c r="I6" s="22" t="s">
        <v>4</v>
      </c>
      <c r="J6" s="1"/>
      <c r="K6" s="1"/>
      <c r="L6" s="1"/>
      <c r="M6" s="1"/>
    </row>
    <row r="7" spans="1:19" ht="21" customHeight="1" x14ac:dyDescent="0.4">
      <c r="A7" s="1"/>
      <c r="B7" s="3" t="s">
        <v>40</v>
      </c>
      <c r="C7" s="4">
        <f>+C8+C40</f>
        <v>2649.3903200000004</v>
      </c>
      <c r="D7" s="4">
        <f>+D8+D40</f>
        <v>2688.0150933882733</v>
      </c>
      <c r="E7" s="4">
        <f>+E8+E40</f>
        <v>2593.5</v>
      </c>
      <c r="F7" s="5">
        <f t="shared" ref="F7:F43" si="0">+E7-D7</f>
        <v>-94.515093388273272</v>
      </c>
      <c r="G7" s="5">
        <f t="shared" ref="G7:G43" si="1">IF(ISNUMBER(+F7/D7*100), +F7/D7*100, "")</f>
        <v>-3.5161667663530833</v>
      </c>
      <c r="H7" s="5">
        <f t="shared" ref="H7:H43" si="2">+E7-C7</f>
        <v>-55.890320000000429</v>
      </c>
      <c r="I7" s="5">
        <f t="shared" ref="I7:I43" si="3">IF(ISNUMBER(+H7/C7*100), +H7/C7*100, "")</f>
        <v>-2.1095540199603513</v>
      </c>
      <c r="J7" s="1"/>
      <c r="K7" s="6"/>
      <c r="L7" s="6" t="e">
        <f>C7-#REF!</f>
        <v>#REF!</v>
      </c>
      <c r="M7" s="6" t="e">
        <f>D7-#REF!</f>
        <v>#REF!</v>
      </c>
      <c r="N7" s="6" t="e">
        <f>E7-#REF!</f>
        <v>#REF!</v>
      </c>
    </row>
    <row r="8" spans="1:19" ht="21" customHeight="1" x14ac:dyDescent="0.4">
      <c r="A8" s="1"/>
      <c r="B8" s="3" t="s">
        <v>5</v>
      </c>
      <c r="C8" s="5">
        <f>+C9+C12+C16+C17+C24+C32</f>
        <v>2574.6379700000002</v>
      </c>
      <c r="D8" s="5">
        <f>+D9+D12+D16+D17+D24+D32</f>
        <v>2558.0805418901882</v>
      </c>
      <c r="E8" s="5">
        <f>+E9+E12+E16+E17+E24+E32</f>
        <v>2496.0165000000002</v>
      </c>
      <c r="F8" s="5">
        <f t="shared" si="0"/>
        <v>-62.064041890188037</v>
      </c>
      <c r="G8" s="5">
        <f t="shared" si="1"/>
        <v>-2.4261957695956036</v>
      </c>
      <c r="H8" s="5">
        <f t="shared" si="2"/>
        <v>-78.621470000000045</v>
      </c>
      <c r="I8" s="5">
        <f t="shared" si="3"/>
        <v>-3.0536903019417538</v>
      </c>
      <c r="J8" s="1"/>
      <c r="K8" s="6"/>
      <c r="L8" s="6" t="e">
        <f>C8-#REF!</f>
        <v>#REF!</v>
      </c>
      <c r="M8" s="6" t="e">
        <f>D8-#REF!</f>
        <v>#REF!</v>
      </c>
      <c r="N8" s="6" t="e">
        <f>E8-#REF!</f>
        <v>#REF!</v>
      </c>
    </row>
    <row r="9" spans="1:19" ht="21" customHeight="1" x14ac:dyDescent="0.25">
      <c r="A9" s="1"/>
      <c r="B9" s="7" t="s">
        <v>6</v>
      </c>
      <c r="C9" s="8">
        <f>SUM(C10:C11)</f>
        <v>1066.5799000000002</v>
      </c>
      <c r="D9" s="8">
        <f>SUM(D10:D11)</f>
        <v>1044.1416863271272</v>
      </c>
      <c r="E9" s="8">
        <f>SUM(E10:E11)</f>
        <v>1009.9603</v>
      </c>
      <c r="F9" s="8">
        <f t="shared" si="0"/>
        <v>-34.181386327127257</v>
      </c>
      <c r="G9" s="8">
        <f t="shared" si="1"/>
        <v>-3.2736348691683501</v>
      </c>
      <c r="H9" s="8">
        <f t="shared" si="2"/>
        <v>-56.619600000000219</v>
      </c>
      <c r="I9" s="8">
        <f t="shared" si="3"/>
        <v>-5.3085193148680387</v>
      </c>
      <c r="J9" s="1"/>
      <c r="K9" s="6"/>
      <c r="L9" s="6" t="e">
        <f>C9-#REF!</f>
        <v>#REF!</v>
      </c>
      <c r="M9" s="6" t="e">
        <f>D9-#REF!</f>
        <v>#REF!</v>
      </c>
      <c r="N9" s="6" t="e">
        <f>E9-#REF!</f>
        <v>#REF!</v>
      </c>
      <c r="S9" s="24"/>
    </row>
    <row r="10" spans="1:19" ht="15" customHeight="1" x14ac:dyDescent="0.25">
      <c r="A10" s="1"/>
      <c r="B10" s="9" t="s">
        <v>7</v>
      </c>
      <c r="C10" s="10">
        <v>454.4606</v>
      </c>
      <c r="D10" s="10">
        <v>452.26199988251915</v>
      </c>
      <c r="E10" s="10">
        <v>506.09930000000003</v>
      </c>
      <c r="F10" s="10">
        <f t="shared" si="0"/>
        <v>53.837300117480879</v>
      </c>
      <c r="G10" s="10">
        <f t="shared" si="1"/>
        <v>11.904006998480043</v>
      </c>
      <c r="H10" s="10">
        <f t="shared" si="2"/>
        <v>51.638700000000028</v>
      </c>
      <c r="I10" s="10">
        <f t="shared" si="3"/>
        <v>11.362635176734798</v>
      </c>
      <c r="J10" s="1"/>
      <c r="K10" s="6"/>
      <c r="L10" s="6" t="e">
        <f>C10-#REF!</f>
        <v>#REF!</v>
      </c>
      <c r="M10" s="6" t="e">
        <f>D10-#REF!</f>
        <v>#REF!</v>
      </c>
      <c r="N10" s="6" t="e">
        <f>E10-#REF!</f>
        <v>#REF!</v>
      </c>
    </row>
    <row r="11" spans="1:19" ht="15" customHeight="1" x14ac:dyDescent="0.25">
      <c r="A11" s="1"/>
      <c r="B11" s="9" t="s">
        <v>8</v>
      </c>
      <c r="C11" s="10">
        <v>612.11930000000007</v>
      </c>
      <c r="D11" s="10">
        <v>591.87968644460807</v>
      </c>
      <c r="E11" s="10">
        <v>503.86099999999999</v>
      </c>
      <c r="F11" s="10">
        <f t="shared" si="0"/>
        <v>-88.018686444608079</v>
      </c>
      <c r="G11" s="10">
        <f t="shared" si="1"/>
        <v>-14.871043636136926</v>
      </c>
      <c r="H11" s="10">
        <f t="shared" si="2"/>
        <v>-108.25830000000008</v>
      </c>
      <c r="I11" s="10">
        <f t="shared" si="3"/>
        <v>-17.685817127478266</v>
      </c>
      <c r="J11" s="1"/>
      <c r="K11" s="6"/>
      <c r="L11" s="6" t="e">
        <f>C11-#REF!</f>
        <v>#REF!</v>
      </c>
      <c r="M11" s="6" t="e">
        <f>D11-#REF!</f>
        <v>#REF!</v>
      </c>
      <c r="N11" s="6" t="e">
        <f>E11-#REF!</f>
        <v>#REF!</v>
      </c>
    </row>
    <row r="12" spans="1:19" ht="21" customHeight="1" x14ac:dyDescent="0.25">
      <c r="A12" s="1"/>
      <c r="B12" s="7" t="s">
        <v>9</v>
      </c>
      <c r="C12" s="8">
        <f>SUM(C13:C15)</f>
        <v>1248.7242099999999</v>
      </c>
      <c r="D12" s="8">
        <f>SUM(D13:D15)</f>
        <v>1254.2385267579507</v>
      </c>
      <c r="E12" s="8">
        <f>SUM(E13:E15)</f>
        <v>1224.9237000000001</v>
      </c>
      <c r="F12" s="8">
        <f t="shared" si="0"/>
        <v>-29.314826757950641</v>
      </c>
      <c r="G12" s="8">
        <f t="shared" si="1"/>
        <v>-2.3372609063226428</v>
      </c>
      <c r="H12" s="8">
        <f t="shared" si="2"/>
        <v>-23.800509999999804</v>
      </c>
      <c r="I12" s="8">
        <f t="shared" si="3"/>
        <v>-1.9059861104158304</v>
      </c>
      <c r="J12" s="1"/>
      <c r="K12" s="6"/>
      <c r="L12" s="6" t="e">
        <f>C12-#REF!</f>
        <v>#REF!</v>
      </c>
      <c r="M12" s="6" t="e">
        <f>D12-#REF!</f>
        <v>#REF!</v>
      </c>
      <c r="N12" s="6" t="e">
        <f>E12-#REF!</f>
        <v>#REF!</v>
      </c>
    </row>
    <row r="13" spans="1:19" ht="15" customHeight="1" x14ac:dyDescent="0.25">
      <c r="A13" s="1"/>
      <c r="B13" s="9" t="s">
        <v>7</v>
      </c>
      <c r="C13" s="10">
        <v>524.32875000000001</v>
      </c>
      <c r="D13" s="10">
        <v>506.7869377287447</v>
      </c>
      <c r="E13" s="10">
        <v>495.06059999999991</v>
      </c>
      <c r="F13" s="10">
        <f t="shared" si="0"/>
        <v>-11.726337728744795</v>
      </c>
      <c r="G13" s="10">
        <f t="shared" si="1"/>
        <v>-2.3138595050019348</v>
      </c>
      <c r="H13" s="10">
        <f t="shared" si="2"/>
        <v>-29.268150000000105</v>
      </c>
      <c r="I13" s="10">
        <f t="shared" si="3"/>
        <v>-5.5820227290607471</v>
      </c>
      <c r="J13" s="1"/>
      <c r="K13" s="6"/>
      <c r="L13" s="6" t="e">
        <f>C13-#REF!</f>
        <v>#REF!</v>
      </c>
      <c r="M13" s="6" t="e">
        <f>D13-#REF!</f>
        <v>#REF!</v>
      </c>
      <c r="N13" s="6" t="e">
        <f>E13-#REF!</f>
        <v>#REF!</v>
      </c>
    </row>
    <row r="14" spans="1:19" ht="15" customHeight="1" x14ac:dyDescent="0.25">
      <c r="A14" s="1"/>
      <c r="B14" s="9" t="s">
        <v>10</v>
      </c>
      <c r="C14" s="10">
        <v>484.61083000000002</v>
      </c>
      <c r="D14" s="10">
        <v>495.23381885207863</v>
      </c>
      <c r="E14" s="10">
        <v>482.90320000000003</v>
      </c>
      <c r="F14" s="10">
        <f t="shared" si="0"/>
        <v>-12.330618852078601</v>
      </c>
      <c r="G14" s="10">
        <f t="shared" si="1"/>
        <v>-2.4898579989266914</v>
      </c>
      <c r="H14" s="10">
        <f t="shared" si="2"/>
        <v>-1.7076299999999947</v>
      </c>
      <c r="I14" s="10">
        <f t="shared" si="3"/>
        <v>-0.35237140696999997</v>
      </c>
      <c r="J14" s="1"/>
      <c r="K14" s="6"/>
      <c r="L14" s="6" t="e">
        <f>C14-#REF!</f>
        <v>#REF!</v>
      </c>
      <c r="M14" s="6" t="e">
        <f>D14-#REF!</f>
        <v>#REF!</v>
      </c>
      <c r="N14" s="6" t="e">
        <f>E14-#REF!</f>
        <v>#REF!</v>
      </c>
    </row>
    <row r="15" spans="1:19" ht="15" customHeight="1" x14ac:dyDescent="0.25">
      <c r="A15" s="1"/>
      <c r="B15" s="9" t="s">
        <v>11</v>
      </c>
      <c r="C15" s="10">
        <v>239.78462999999999</v>
      </c>
      <c r="D15" s="10">
        <v>252.21777017712745</v>
      </c>
      <c r="E15" s="10">
        <v>246.95990000000003</v>
      </c>
      <c r="F15" s="10">
        <f t="shared" si="0"/>
        <v>-5.2578701771274154</v>
      </c>
      <c r="G15" s="10">
        <f t="shared" si="1"/>
        <v>-2.0846549287288201</v>
      </c>
      <c r="H15" s="10">
        <f t="shared" si="2"/>
        <v>7.1752700000000402</v>
      </c>
      <c r="I15" s="10">
        <f t="shared" si="3"/>
        <v>2.9923811213421145</v>
      </c>
      <c r="J15" s="1"/>
      <c r="K15" s="6"/>
      <c r="L15" s="6" t="e">
        <f>C15-#REF!</f>
        <v>#REF!</v>
      </c>
      <c r="M15" s="6" t="e">
        <f>D15-#REF!</f>
        <v>#REF!</v>
      </c>
      <c r="N15" s="6" t="e">
        <f>E15-#REF!</f>
        <v>#REF!</v>
      </c>
    </row>
    <row r="16" spans="1:19" ht="21" customHeight="1" x14ac:dyDescent="0.25">
      <c r="A16" s="1"/>
      <c r="B16" s="7" t="s">
        <v>41</v>
      </c>
      <c r="C16" s="8">
        <v>100.4401</v>
      </c>
      <c r="D16" s="8">
        <v>108.5799421950318</v>
      </c>
      <c r="E16" s="8">
        <v>96.754600000000011</v>
      </c>
      <c r="F16" s="8">
        <f t="shared" si="0"/>
        <v>-11.825342195031794</v>
      </c>
      <c r="G16" s="8">
        <f t="shared" si="1"/>
        <v>-10.890908537960961</v>
      </c>
      <c r="H16" s="8">
        <f t="shared" si="2"/>
        <v>-3.6854999999999905</v>
      </c>
      <c r="I16" s="8">
        <f t="shared" si="3"/>
        <v>-3.6693511854329</v>
      </c>
      <c r="J16" s="1"/>
      <c r="K16" s="6"/>
      <c r="L16" s="6" t="e">
        <f>C16-#REF!</f>
        <v>#REF!</v>
      </c>
      <c r="M16" s="6" t="e">
        <f>D16-#REF!</f>
        <v>#REF!</v>
      </c>
      <c r="N16" s="6" t="e">
        <f>E16-#REF!</f>
        <v>#REF!</v>
      </c>
    </row>
    <row r="17" spans="1:14" ht="21" customHeight="1" x14ac:dyDescent="0.25">
      <c r="A17" s="1"/>
      <c r="B17" s="7" t="s">
        <v>12</v>
      </c>
      <c r="C17" s="8">
        <f>SUM(C18:C23)</f>
        <v>79.163499999999999</v>
      </c>
      <c r="D17" s="8">
        <f>SUM(D18:D23)</f>
        <v>87.715612372091627</v>
      </c>
      <c r="E17" s="8">
        <f>SUM(E18:E23)</f>
        <v>76.777599999999993</v>
      </c>
      <c r="F17" s="8">
        <f t="shared" si="0"/>
        <v>-10.938012372091634</v>
      </c>
      <c r="G17" s="8">
        <f t="shared" si="1"/>
        <v>-12.469858074629107</v>
      </c>
      <c r="H17" s="8">
        <f t="shared" si="2"/>
        <v>-2.3859000000000066</v>
      </c>
      <c r="I17" s="8">
        <f t="shared" si="3"/>
        <v>-3.0138889766117045</v>
      </c>
      <c r="J17" s="1"/>
      <c r="K17" s="6"/>
      <c r="L17" s="6" t="e">
        <f>C17-#REF!</f>
        <v>#REF!</v>
      </c>
      <c r="M17" s="6" t="e">
        <f>D17-#REF!</f>
        <v>#REF!</v>
      </c>
      <c r="N17" s="6" t="e">
        <f>E17-#REF!</f>
        <v>#REF!</v>
      </c>
    </row>
    <row r="18" spans="1:14" ht="15" customHeight="1" x14ac:dyDescent="0.25">
      <c r="A18" s="1"/>
      <c r="B18" s="9" t="s">
        <v>13</v>
      </c>
      <c r="C18" s="10">
        <v>9.9468000000000032</v>
      </c>
      <c r="D18" s="10">
        <v>11.032531977763959</v>
      </c>
      <c r="E18" s="10">
        <v>9.8104000000000013</v>
      </c>
      <c r="F18" s="10">
        <f t="shared" si="0"/>
        <v>-1.2221319777639579</v>
      </c>
      <c r="G18" s="10">
        <f t="shared" si="1"/>
        <v>-11.077529439544447</v>
      </c>
      <c r="H18" s="10">
        <f t="shared" si="2"/>
        <v>-0.13640000000000185</v>
      </c>
      <c r="I18" s="10">
        <f t="shared" si="3"/>
        <v>-1.3712952909478608</v>
      </c>
      <c r="J18" s="1"/>
      <c r="K18" s="6"/>
      <c r="L18" s="6" t="e">
        <f>C18-#REF!</f>
        <v>#REF!</v>
      </c>
      <c r="M18" s="6" t="e">
        <f>D18-#REF!</f>
        <v>#REF!</v>
      </c>
      <c r="N18" s="6" t="e">
        <f>E18-#REF!</f>
        <v>#REF!</v>
      </c>
    </row>
    <row r="19" spans="1:14" ht="15" customHeight="1" x14ac:dyDescent="0.25">
      <c r="A19" s="1"/>
      <c r="B19" s="9" t="s">
        <v>14</v>
      </c>
      <c r="C19" s="10">
        <v>37.310399999999994</v>
      </c>
      <c r="D19" s="10">
        <v>41.422633689598513</v>
      </c>
      <c r="E19" s="10">
        <v>34.683099999999996</v>
      </c>
      <c r="F19" s="10">
        <f t="shared" si="0"/>
        <v>-6.7395336895985167</v>
      </c>
      <c r="G19" s="10">
        <f t="shared" si="1"/>
        <v>-16.270171858461179</v>
      </c>
      <c r="H19" s="10">
        <f t="shared" si="2"/>
        <v>-2.6272999999999982</v>
      </c>
      <c r="I19" s="10">
        <f t="shared" si="3"/>
        <v>-7.0417363523307133</v>
      </c>
      <c r="J19" s="1"/>
      <c r="K19" s="6"/>
      <c r="L19" s="6" t="e">
        <f>C19-#REF!</f>
        <v>#REF!</v>
      </c>
      <c r="M19" s="6" t="e">
        <f>D19-#REF!</f>
        <v>#REF!</v>
      </c>
      <c r="N19" s="6" t="e">
        <f>E19-#REF!</f>
        <v>#REF!</v>
      </c>
    </row>
    <row r="20" spans="1:14" ht="15" customHeight="1" x14ac:dyDescent="0.25">
      <c r="A20" s="1"/>
      <c r="B20" s="9" t="s">
        <v>15</v>
      </c>
      <c r="C20" s="10">
        <v>9.2949000000000002</v>
      </c>
      <c r="D20" s="10">
        <v>10.230400106189251</v>
      </c>
      <c r="E20" s="10">
        <v>9.0465999999999998</v>
      </c>
      <c r="F20" s="10">
        <f t="shared" si="0"/>
        <v>-1.1838001061892509</v>
      </c>
      <c r="G20" s="10">
        <f t="shared" si="1"/>
        <v>-11.57139597573577</v>
      </c>
      <c r="H20" s="10">
        <f t="shared" si="2"/>
        <v>-0.24830000000000041</v>
      </c>
      <c r="I20" s="10">
        <f t="shared" si="3"/>
        <v>-2.6713574110533775</v>
      </c>
      <c r="J20" s="1"/>
      <c r="K20" s="6"/>
      <c r="L20" s="6" t="e">
        <f>C20-#REF!</f>
        <v>#REF!</v>
      </c>
      <c r="M20" s="6" t="e">
        <f>D20-#REF!</f>
        <v>#REF!</v>
      </c>
      <c r="N20" s="6" t="e">
        <f>E20-#REF!</f>
        <v>#REF!</v>
      </c>
    </row>
    <row r="21" spans="1:14" ht="15" customHeight="1" x14ac:dyDescent="0.25">
      <c r="A21" s="1"/>
      <c r="B21" s="9" t="s">
        <v>16</v>
      </c>
      <c r="C21" s="10">
        <v>22.078699999999998</v>
      </c>
      <c r="D21" s="10">
        <v>24.443613509611016</v>
      </c>
      <c r="E21" s="10">
        <v>22.556999999999995</v>
      </c>
      <c r="F21" s="10">
        <f t="shared" si="0"/>
        <v>-1.8866135096110206</v>
      </c>
      <c r="G21" s="10">
        <f t="shared" si="1"/>
        <v>-7.7182267215492528</v>
      </c>
      <c r="H21" s="10">
        <f t="shared" si="2"/>
        <v>0.47829999999999728</v>
      </c>
      <c r="I21" s="10">
        <f t="shared" si="3"/>
        <v>2.1663413153854045</v>
      </c>
      <c r="J21" s="1"/>
      <c r="K21" s="6"/>
      <c r="L21" s="6" t="e">
        <f>C21-#REF!</f>
        <v>#REF!</v>
      </c>
      <c r="M21" s="6" t="e">
        <f>D21-#REF!</f>
        <v>#REF!</v>
      </c>
      <c r="N21" s="6" t="e">
        <f>E21-#REF!</f>
        <v>#REF!</v>
      </c>
    </row>
    <row r="22" spans="1:14" ht="15" customHeight="1" x14ac:dyDescent="0.25">
      <c r="A22" s="1"/>
      <c r="B22" s="9" t="s">
        <v>17</v>
      </c>
      <c r="C22" s="10">
        <v>0.53270000000000006</v>
      </c>
      <c r="D22" s="10">
        <v>0.5864330889288899</v>
      </c>
      <c r="E22" s="10">
        <v>0.31269999999999998</v>
      </c>
      <c r="F22" s="10">
        <f t="shared" si="0"/>
        <v>-0.27373308892888992</v>
      </c>
      <c r="G22" s="10">
        <f t="shared" si="1"/>
        <v>-46.67763366300813</v>
      </c>
      <c r="H22" s="10">
        <f t="shared" si="2"/>
        <v>-0.22000000000000008</v>
      </c>
      <c r="I22" s="10">
        <f t="shared" si="3"/>
        <v>-41.299042613103069</v>
      </c>
      <c r="J22" s="1"/>
      <c r="K22" s="6"/>
      <c r="L22" s="6" t="e">
        <f>C22-#REF!</f>
        <v>#REF!</v>
      </c>
      <c r="M22" s="6" t="e">
        <f>D22-#REF!</f>
        <v>#REF!</v>
      </c>
      <c r="N22" s="6" t="e">
        <f>E22-#REF!</f>
        <v>#REF!</v>
      </c>
    </row>
    <row r="23" spans="1:14" ht="15" customHeight="1" x14ac:dyDescent="0.25">
      <c r="A23" s="1"/>
      <c r="B23" s="9" t="s">
        <v>18</v>
      </c>
      <c r="C23" s="10">
        <v>0</v>
      </c>
      <c r="D23" s="10">
        <v>0</v>
      </c>
      <c r="E23" s="10">
        <v>0.36780000000000002</v>
      </c>
      <c r="F23" s="10">
        <f t="shared" si="0"/>
        <v>0.36780000000000002</v>
      </c>
      <c r="G23" s="10" t="str">
        <f t="shared" si="1"/>
        <v/>
      </c>
      <c r="H23" s="10">
        <f t="shared" si="2"/>
        <v>0.36780000000000002</v>
      </c>
      <c r="I23" s="10" t="str">
        <f t="shared" si="3"/>
        <v/>
      </c>
      <c r="J23" s="1"/>
      <c r="K23" s="6"/>
      <c r="L23" s="6" t="e">
        <f>C23-#REF!</f>
        <v>#REF!</v>
      </c>
      <c r="M23" s="6" t="e">
        <f>D23-#REF!</f>
        <v>#REF!</v>
      </c>
      <c r="N23" s="6" t="e">
        <f>E23-#REF!</f>
        <v>#REF!</v>
      </c>
    </row>
    <row r="24" spans="1:14" ht="20.25" customHeight="1" x14ac:dyDescent="0.25">
      <c r="A24" s="1"/>
      <c r="B24" s="7" t="s">
        <v>19</v>
      </c>
      <c r="C24" s="8">
        <f>SUM(C25:C29)</f>
        <v>21.129960000000001</v>
      </c>
      <c r="D24" s="8">
        <f>SUM(D25:D29)</f>
        <v>22.378567675097965</v>
      </c>
      <c r="E24" s="8">
        <f>SUM(E25:E29)</f>
        <v>25.5227</v>
      </c>
      <c r="F24" s="8">
        <f t="shared" si="0"/>
        <v>3.144132324902035</v>
      </c>
      <c r="G24" s="8">
        <f t="shared" si="1"/>
        <v>14.049747823676437</v>
      </c>
      <c r="H24" s="8">
        <f t="shared" si="2"/>
        <v>4.3927399999999999</v>
      </c>
      <c r="I24" s="8">
        <f t="shared" si="3"/>
        <v>20.789154357130819</v>
      </c>
      <c r="J24" s="1"/>
      <c r="K24" s="6"/>
      <c r="L24" s="6" t="e">
        <f>C24-#REF!</f>
        <v>#REF!</v>
      </c>
      <c r="M24" s="6" t="e">
        <f>D24-#REF!</f>
        <v>#REF!</v>
      </c>
      <c r="N24" s="6" t="e">
        <f>E24-#REF!</f>
        <v>#REF!</v>
      </c>
    </row>
    <row r="25" spans="1:14" ht="15" customHeight="1" x14ac:dyDescent="0.25">
      <c r="A25" s="1"/>
      <c r="B25" s="9" t="s">
        <v>20</v>
      </c>
      <c r="C25" s="10">
        <v>13.966700000000001</v>
      </c>
      <c r="D25" s="10">
        <v>14.73095892587383</v>
      </c>
      <c r="E25" s="10">
        <v>17.536000000000001</v>
      </c>
      <c r="F25" s="10">
        <f t="shared" si="0"/>
        <v>2.8050410741261711</v>
      </c>
      <c r="G25" s="10">
        <f t="shared" si="1"/>
        <v>19.041809078697014</v>
      </c>
      <c r="H25" s="10">
        <f t="shared" si="2"/>
        <v>3.5693000000000001</v>
      </c>
      <c r="I25" s="10">
        <f t="shared" si="3"/>
        <v>25.555786263039941</v>
      </c>
      <c r="J25" s="1"/>
      <c r="K25" s="6"/>
      <c r="L25" s="6" t="e">
        <f>C25-#REF!</f>
        <v>#REF!</v>
      </c>
      <c r="M25" s="6" t="e">
        <f>D25-#REF!</f>
        <v>#REF!</v>
      </c>
      <c r="N25" s="6" t="e">
        <f>E25-#REF!</f>
        <v>#REF!</v>
      </c>
    </row>
    <row r="26" spans="1:14" ht="15" hidden="1" customHeight="1" x14ac:dyDescent="0.25">
      <c r="A26" s="21"/>
      <c r="B26" s="9" t="s">
        <v>21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0" t="str">
        <f t="shared" si="1"/>
        <v/>
      </c>
      <c r="H26" s="10">
        <f t="shared" si="2"/>
        <v>0</v>
      </c>
      <c r="I26" s="10" t="str">
        <f t="shared" si="3"/>
        <v/>
      </c>
      <c r="J26" s="1"/>
      <c r="K26" s="6"/>
      <c r="L26" s="6" t="e">
        <f>C26-#REF!</f>
        <v>#REF!</v>
      </c>
      <c r="M26" s="6" t="e">
        <f>D26-#REF!</f>
        <v>#REF!</v>
      </c>
      <c r="N26" s="6" t="e">
        <f>E26-#REF!</f>
        <v>#REF!</v>
      </c>
    </row>
    <row r="27" spans="1:14" ht="15" hidden="1" customHeight="1" x14ac:dyDescent="0.25">
      <c r="A27" s="21"/>
      <c r="B27" s="9" t="s">
        <v>22</v>
      </c>
      <c r="C27" s="10">
        <v>0</v>
      </c>
      <c r="D27" s="10">
        <v>0</v>
      </c>
      <c r="E27" s="10">
        <v>0</v>
      </c>
      <c r="F27" s="10">
        <f t="shared" si="0"/>
        <v>0</v>
      </c>
      <c r="G27" s="10" t="str">
        <f t="shared" si="1"/>
        <v/>
      </c>
      <c r="H27" s="10">
        <f t="shared" si="2"/>
        <v>0</v>
      </c>
      <c r="I27" s="10" t="str">
        <f t="shared" si="3"/>
        <v/>
      </c>
      <c r="J27" s="1"/>
      <c r="K27" s="6"/>
      <c r="L27" s="6" t="e">
        <f>C27-#REF!</f>
        <v>#REF!</v>
      </c>
      <c r="M27" s="6" t="e">
        <f>D27-#REF!</f>
        <v>#REF!</v>
      </c>
      <c r="N27" s="6" t="e">
        <f>E27-#REF!</f>
        <v>#REF!</v>
      </c>
    </row>
    <row r="28" spans="1:14" ht="15" customHeight="1" x14ac:dyDescent="0.25">
      <c r="A28" s="1"/>
      <c r="B28" s="9" t="s">
        <v>23</v>
      </c>
      <c r="C28" s="10">
        <v>7.1632600000000002</v>
      </c>
      <c r="D28" s="10">
        <v>7.6476087492241351</v>
      </c>
      <c r="E28" s="10">
        <v>7.9867000000000008</v>
      </c>
      <c r="F28" s="10">
        <f t="shared" si="0"/>
        <v>0.33909125077586566</v>
      </c>
      <c r="G28" s="10">
        <f t="shared" si="1"/>
        <v>4.433951342114189</v>
      </c>
      <c r="H28" s="10">
        <f t="shared" si="2"/>
        <v>0.82344000000000062</v>
      </c>
      <c r="I28" s="10">
        <f t="shared" si="3"/>
        <v>11.495324754371621</v>
      </c>
      <c r="J28" s="1"/>
      <c r="K28" s="6"/>
      <c r="L28" s="6" t="e">
        <f>C28-#REF!</f>
        <v>#REF!</v>
      </c>
      <c r="M28" s="6" t="e">
        <f>D28-#REF!</f>
        <v>#REF!</v>
      </c>
      <c r="N28" s="6" t="e">
        <f>E28-#REF!</f>
        <v>#REF!</v>
      </c>
    </row>
    <row r="29" spans="1:14" ht="15.75" hidden="1" customHeight="1" x14ac:dyDescent="0.25">
      <c r="A29" s="21"/>
      <c r="B29" s="9" t="s">
        <v>24</v>
      </c>
      <c r="C29" s="10">
        <f>+C30+C31</f>
        <v>0</v>
      </c>
      <c r="D29" s="10">
        <v>0</v>
      </c>
      <c r="E29" s="10">
        <f>+E30+E31</f>
        <v>0</v>
      </c>
      <c r="F29" s="10">
        <f t="shared" si="0"/>
        <v>0</v>
      </c>
      <c r="G29" s="10" t="str">
        <f t="shared" si="1"/>
        <v/>
      </c>
      <c r="H29" s="10">
        <f t="shared" si="2"/>
        <v>0</v>
      </c>
      <c r="I29" s="10" t="str">
        <f t="shared" si="3"/>
        <v/>
      </c>
      <c r="J29" s="1"/>
      <c r="K29" s="6"/>
      <c r="L29" s="6" t="e">
        <f>C29-#REF!</f>
        <v>#REF!</v>
      </c>
      <c r="M29" s="6" t="e">
        <f>D29-#REF!</f>
        <v>#REF!</v>
      </c>
      <c r="N29" s="6" t="e">
        <f>E29-#REF!</f>
        <v>#REF!</v>
      </c>
    </row>
    <row r="30" spans="1:14" ht="15" hidden="1" customHeight="1" x14ac:dyDescent="0.25">
      <c r="A30" s="21"/>
      <c r="B30" s="11" t="s">
        <v>25</v>
      </c>
      <c r="C30" s="10">
        <v>0</v>
      </c>
      <c r="D30" s="10"/>
      <c r="E30" s="10">
        <v>0</v>
      </c>
      <c r="F30" s="10">
        <f t="shared" si="0"/>
        <v>0</v>
      </c>
      <c r="G30" s="10" t="str">
        <f t="shared" si="1"/>
        <v/>
      </c>
      <c r="H30" s="10">
        <f t="shared" si="2"/>
        <v>0</v>
      </c>
      <c r="I30" s="10" t="str">
        <f t="shared" si="3"/>
        <v/>
      </c>
      <c r="J30" s="1"/>
      <c r="K30" s="6"/>
      <c r="L30" s="6" t="e">
        <f>C30-#REF!</f>
        <v>#REF!</v>
      </c>
      <c r="M30" s="6" t="e">
        <f>D30-#REF!</f>
        <v>#REF!</v>
      </c>
      <c r="N30" s="6" t="e">
        <f>E30-#REF!</f>
        <v>#REF!</v>
      </c>
    </row>
    <row r="31" spans="1:14" ht="15" hidden="1" customHeight="1" x14ac:dyDescent="0.25">
      <c r="A31" s="21"/>
      <c r="B31" s="11" t="s">
        <v>26</v>
      </c>
      <c r="C31" s="10">
        <v>0</v>
      </c>
      <c r="D31" s="10"/>
      <c r="E31" s="10">
        <v>0</v>
      </c>
      <c r="F31" s="10">
        <f t="shared" si="0"/>
        <v>0</v>
      </c>
      <c r="G31" s="10" t="str">
        <f t="shared" si="1"/>
        <v/>
      </c>
      <c r="H31" s="10">
        <f t="shared" si="2"/>
        <v>0</v>
      </c>
      <c r="I31" s="10" t="str">
        <f t="shared" si="3"/>
        <v/>
      </c>
      <c r="J31" s="1"/>
      <c r="K31" s="6"/>
      <c r="L31" s="6" t="e">
        <f>C31-#REF!</f>
        <v>#REF!</v>
      </c>
      <c r="M31" s="6" t="e">
        <f>D31-#REF!</f>
        <v>#REF!</v>
      </c>
      <c r="N31" s="6" t="e">
        <f>E31-#REF!</f>
        <v>#REF!</v>
      </c>
    </row>
    <row r="32" spans="1:14" ht="20.25" customHeight="1" x14ac:dyDescent="0.25">
      <c r="A32" s="1"/>
      <c r="B32" s="7" t="s">
        <v>27</v>
      </c>
      <c r="C32" s="8">
        <f>SUM(C33:C39)</f>
        <v>58.600299999999997</v>
      </c>
      <c r="D32" s="8">
        <f>SUM(D33:D39)</f>
        <v>41.026206562888532</v>
      </c>
      <c r="E32" s="8">
        <f>SUM(E33:E39)</f>
        <v>62.077600000000004</v>
      </c>
      <c r="F32" s="8">
        <f t="shared" si="0"/>
        <v>21.051393437111471</v>
      </c>
      <c r="G32" s="8">
        <f t="shared" si="1"/>
        <v>51.312064167673086</v>
      </c>
      <c r="H32" s="8">
        <f t="shared" si="2"/>
        <v>3.4773000000000067</v>
      </c>
      <c r="I32" s="8">
        <f t="shared" si="3"/>
        <v>5.9339286658942134</v>
      </c>
      <c r="J32" s="1"/>
      <c r="K32" s="6"/>
      <c r="L32" s="6" t="e">
        <f>C32-#REF!</f>
        <v>#REF!</v>
      </c>
      <c r="M32" s="6" t="e">
        <f>D32-#REF!</f>
        <v>#REF!</v>
      </c>
      <c r="N32" s="6" t="e">
        <f>E32-#REF!</f>
        <v>#REF!</v>
      </c>
    </row>
    <row r="33" spans="1:14" ht="15" customHeight="1" x14ac:dyDescent="0.25">
      <c r="A33" s="1"/>
      <c r="B33" s="9" t="s">
        <v>28</v>
      </c>
      <c r="C33" s="10">
        <v>5.1017999999999999</v>
      </c>
      <c r="D33" s="10">
        <v>4.7507981361836515</v>
      </c>
      <c r="E33" s="10">
        <v>5.3778999999999995</v>
      </c>
      <c r="F33" s="10">
        <f t="shared" si="0"/>
        <v>0.62710186381634792</v>
      </c>
      <c r="G33" s="10">
        <f t="shared" si="1"/>
        <v>13.199926535293773</v>
      </c>
      <c r="H33" s="10">
        <f t="shared" si="2"/>
        <v>0.27609999999999957</v>
      </c>
      <c r="I33" s="10">
        <f t="shared" si="3"/>
        <v>5.4118154376886505</v>
      </c>
      <c r="J33" s="1"/>
      <c r="K33" s="6"/>
      <c r="L33" s="6" t="e">
        <f>C33-#REF!</f>
        <v>#REF!</v>
      </c>
      <c r="M33" s="6" t="e">
        <f>D33-#REF!</f>
        <v>#REF!</v>
      </c>
      <c r="N33" s="6" t="e">
        <f>E33-#REF!</f>
        <v>#REF!</v>
      </c>
    </row>
    <row r="34" spans="1:14" ht="15" customHeight="1" x14ac:dyDescent="0.25">
      <c r="A34" s="1"/>
      <c r="B34" s="9" t="s">
        <v>29</v>
      </c>
      <c r="C34" s="10">
        <v>37.133800000000001</v>
      </c>
      <c r="D34" s="10">
        <v>36.275408426704878</v>
      </c>
      <c r="E34" s="10">
        <v>37.468300000000006</v>
      </c>
      <c r="F34" s="10">
        <f t="shared" si="0"/>
        <v>1.1928915732951282</v>
      </c>
      <c r="G34" s="10">
        <f t="shared" si="1"/>
        <v>3.2884304409842477</v>
      </c>
      <c r="H34" s="10">
        <f t="shared" si="2"/>
        <v>0.33450000000000557</v>
      </c>
      <c r="I34" s="10">
        <f t="shared" si="3"/>
        <v>0.90079657885809039</v>
      </c>
      <c r="J34" s="1"/>
      <c r="K34" s="6"/>
      <c r="L34" s="6" t="e">
        <f>C34-#REF!</f>
        <v>#REF!</v>
      </c>
      <c r="M34" s="6" t="e">
        <f>D34-#REF!</f>
        <v>#REF!</v>
      </c>
      <c r="N34" s="6" t="e">
        <f>E34-#REF!</f>
        <v>#REF!</v>
      </c>
    </row>
    <row r="35" spans="1:14" ht="15" customHeight="1" x14ac:dyDescent="0.25">
      <c r="A35" s="1"/>
      <c r="B35" s="9" t="s">
        <v>30</v>
      </c>
      <c r="C35" s="10">
        <v>15.751899999999999</v>
      </c>
      <c r="D35" s="10">
        <v>0</v>
      </c>
      <c r="E35" s="10">
        <v>18.8371</v>
      </c>
      <c r="F35" s="10">
        <f t="shared" si="0"/>
        <v>18.8371</v>
      </c>
      <c r="G35" s="10" t="str">
        <f t="shared" si="1"/>
        <v/>
      </c>
      <c r="H35" s="10">
        <f t="shared" si="2"/>
        <v>3.0852000000000004</v>
      </c>
      <c r="I35" s="10">
        <f t="shared" si="3"/>
        <v>19.586208647845659</v>
      </c>
      <c r="J35" s="1"/>
      <c r="K35" s="6"/>
      <c r="L35" s="6" t="e">
        <f>C35-#REF!</f>
        <v>#REF!</v>
      </c>
      <c r="M35" s="6" t="e">
        <f>D35-#REF!</f>
        <v>#REF!</v>
      </c>
      <c r="N35" s="6" t="e">
        <f>E35-#REF!</f>
        <v>#REF!</v>
      </c>
    </row>
    <row r="36" spans="1:14" ht="15" customHeight="1" x14ac:dyDescent="0.25">
      <c r="A36" s="1"/>
      <c r="B36" s="9" t="s">
        <v>31</v>
      </c>
      <c r="C36" s="10">
        <v>0.61280000000000012</v>
      </c>
      <c r="D36" s="10">
        <v>0</v>
      </c>
      <c r="E36" s="10">
        <v>0.39429999999999993</v>
      </c>
      <c r="F36" s="10">
        <f t="shared" si="0"/>
        <v>0.39429999999999993</v>
      </c>
      <c r="G36" s="10" t="str">
        <f t="shared" si="1"/>
        <v/>
      </c>
      <c r="H36" s="10">
        <f t="shared" si="2"/>
        <v>-0.21850000000000019</v>
      </c>
      <c r="I36" s="10">
        <f t="shared" si="3"/>
        <v>-35.656005221932141</v>
      </c>
      <c r="J36" s="1"/>
      <c r="K36" s="6"/>
      <c r="L36" s="6" t="e">
        <f>C36-#REF!</f>
        <v>#REF!</v>
      </c>
      <c r="M36" s="6" t="e">
        <f>D36-#REF!</f>
        <v>#REF!</v>
      </c>
      <c r="N36" s="6" t="e">
        <f>E36-#REF!</f>
        <v>#REF!</v>
      </c>
    </row>
    <row r="37" spans="1:14" ht="15" hidden="1" customHeight="1" x14ac:dyDescent="0.25">
      <c r="A37" s="21"/>
      <c r="B37" s="9" t="s">
        <v>32</v>
      </c>
      <c r="C37" s="10"/>
      <c r="D37" s="10"/>
      <c r="E37" s="10"/>
      <c r="F37" s="10">
        <f t="shared" si="0"/>
        <v>0</v>
      </c>
      <c r="G37" s="10" t="str">
        <f t="shared" si="1"/>
        <v/>
      </c>
      <c r="H37" s="10">
        <f t="shared" si="2"/>
        <v>0</v>
      </c>
      <c r="I37" s="10" t="str">
        <f t="shared" si="3"/>
        <v/>
      </c>
      <c r="J37" s="1"/>
      <c r="K37" s="6"/>
      <c r="L37" s="6" t="e">
        <f>C37-#REF!</f>
        <v>#REF!</v>
      </c>
      <c r="M37" s="6" t="e">
        <f>D37-#REF!</f>
        <v>#REF!</v>
      </c>
      <c r="N37" s="6" t="e">
        <f>E37-#REF!</f>
        <v>#REF!</v>
      </c>
    </row>
    <row r="38" spans="1:14" ht="15" hidden="1" customHeight="1" x14ac:dyDescent="0.25">
      <c r="A38" s="21"/>
      <c r="B38" s="9" t="s">
        <v>33</v>
      </c>
      <c r="C38" s="10">
        <v>0</v>
      </c>
      <c r="D38" s="10">
        <v>0</v>
      </c>
      <c r="E38" s="10">
        <v>0</v>
      </c>
      <c r="F38" s="10">
        <f t="shared" si="0"/>
        <v>0</v>
      </c>
      <c r="G38" s="10" t="str">
        <f t="shared" si="1"/>
        <v/>
      </c>
      <c r="H38" s="10">
        <f t="shared" si="2"/>
        <v>0</v>
      </c>
      <c r="I38" s="10" t="str">
        <f t="shared" si="3"/>
        <v/>
      </c>
      <c r="J38" s="1"/>
      <c r="K38" s="6"/>
      <c r="L38" s="6" t="e">
        <f>C38-#REF!</f>
        <v>#REF!</v>
      </c>
      <c r="M38" s="6" t="e">
        <f>D38-#REF!</f>
        <v>#REF!</v>
      </c>
      <c r="N38" s="6" t="e">
        <f>E38-#REF!</f>
        <v>#REF!</v>
      </c>
    </row>
    <row r="39" spans="1:14" ht="15" hidden="1" customHeight="1" x14ac:dyDescent="0.25">
      <c r="A39" s="21"/>
      <c r="B39" s="9" t="s">
        <v>34</v>
      </c>
      <c r="C39" s="10">
        <v>0</v>
      </c>
      <c r="D39" s="10">
        <v>0</v>
      </c>
      <c r="E39" s="10">
        <v>0</v>
      </c>
      <c r="F39" s="10">
        <f t="shared" si="0"/>
        <v>0</v>
      </c>
      <c r="G39" s="10" t="str">
        <f t="shared" si="1"/>
        <v/>
      </c>
      <c r="H39" s="10">
        <f t="shared" si="2"/>
        <v>0</v>
      </c>
      <c r="I39" s="10" t="str">
        <f t="shared" si="3"/>
        <v/>
      </c>
      <c r="J39" s="1"/>
      <c r="K39" s="6"/>
      <c r="L39" s="6" t="e">
        <f>C39-#REF!</f>
        <v>#REF!</v>
      </c>
      <c r="M39" s="6" t="e">
        <f>D39-#REF!</f>
        <v>#REF!</v>
      </c>
      <c r="N39" s="6" t="e">
        <f>E39-#REF!</f>
        <v>#REF!</v>
      </c>
    </row>
    <row r="40" spans="1:14" ht="21" customHeight="1" x14ac:dyDescent="0.4">
      <c r="A40" s="1"/>
      <c r="B40" s="3" t="s">
        <v>35</v>
      </c>
      <c r="C40" s="5">
        <f>SUM(C41:C43)</f>
        <v>74.752349999999993</v>
      </c>
      <c r="D40" s="5">
        <f>SUM(D41:D43)</f>
        <v>129.93455149808517</v>
      </c>
      <c r="E40" s="5">
        <f>SUM(E41:E43)</f>
        <v>97.483500000000021</v>
      </c>
      <c r="F40" s="5">
        <f t="shared" si="0"/>
        <v>-32.45105149808515</v>
      </c>
      <c r="G40" s="5">
        <f t="shared" si="1"/>
        <v>-24.974920930529688</v>
      </c>
      <c r="H40" s="5">
        <f t="shared" si="2"/>
        <v>22.731150000000028</v>
      </c>
      <c r="I40" s="5">
        <f t="shared" si="3"/>
        <v>30.408609227669807</v>
      </c>
      <c r="J40" s="1"/>
      <c r="K40" s="6"/>
      <c r="L40" s="6" t="e">
        <f>C40-#REF!</f>
        <v>#REF!</v>
      </c>
      <c r="M40" s="6" t="e">
        <f>D40-#REF!</f>
        <v>#REF!</v>
      </c>
      <c r="N40" s="6" t="e">
        <f>E40-#REF!</f>
        <v>#REF!</v>
      </c>
    </row>
    <row r="41" spans="1:14" ht="15" customHeight="1" x14ac:dyDescent="0.25">
      <c r="A41" s="1"/>
      <c r="B41" s="9" t="s">
        <v>36</v>
      </c>
      <c r="C41" s="10">
        <v>12.81</v>
      </c>
      <c r="D41" s="10">
        <v>0</v>
      </c>
      <c r="E41" s="10">
        <v>16.613</v>
      </c>
      <c r="F41" s="10">
        <f t="shared" si="0"/>
        <v>16.613</v>
      </c>
      <c r="G41" s="10" t="str">
        <f t="shared" si="1"/>
        <v/>
      </c>
      <c r="H41" s="10">
        <f t="shared" si="2"/>
        <v>3.802999999999999</v>
      </c>
      <c r="I41" s="10">
        <f t="shared" si="3"/>
        <v>29.687743950039025</v>
      </c>
      <c r="J41" s="1"/>
      <c r="K41" s="6"/>
      <c r="L41" s="6" t="e">
        <f>C41-#REF!</f>
        <v>#REF!</v>
      </c>
      <c r="M41" s="6" t="e">
        <f>D41-#REF!</f>
        <v>#REF!</v>
      </c>
      <c r="N41" s="6" t="e">
        <f>E41-#REF!</f>
        <v>#REF!</v>
      </c>
    </row>
    <row r="42" spans="1:14" ht="15" customHeight="1" x14ac:dyDescent="0.25">
      <c r="A42" s="1"/>
      <c r="B42" s="9" t="s">
        <v>37</v>
      </c>
      <c r="C42" s="10">
        <v>2.2385300000000004</v>
      </c>
      <c r="D42" s="10">
        <v>0</v>
      </c>
      <c r="E42" s="10">
        <v>2.6471000000000005</v>
      </c>
      <c r="F42" s="10">
        <f t="shared" si="0"/>
        <v>2.6471000000000005</v>
      </c>
      <c r="G42" s="10" t="str">
        <f t="shared" si="1"/>
        <v/>
      </c>
      <c r="H42" s="10">
        <f t="shared" si="2"/>
        <v>0.4085700000000001</v>
      </c>
      <c r="I42" s="10">
        <f t="shared" si="3"/>
        <v>18.251709827431394</v>
      </c>
      <c r="J42" s="1"/>
      <c r="K42" s="6"/>
      <c r="L42" s="6" t="e">
        <f>C42-#REF!</f>
        <v>#REF!</v>
      </c>
      <c r="M42" s="6" t="e">
        <f>D42-#REF!</f>
        <v>#REF!</v>
      </c>
      <c r="N42" s="6" t="e">
        <f>E42-#REF!</f>
        <v>#REF!</v>
      </c>
    </row>
    <row r="43" spans="1:14" ht="15" customHeight="1" x14ac:dyDescent="0.25">
      <c r="A43" s="1"/>
      <c r="B43" s="9" t="s">
        <v>38</v>
      </c>
      <c r="C43" s="10">
        <v>59.703819999999993</v>
      </c>
      <c r="D43" s="10">
        <v>129.93455149808517</v>
      </c>
      <c r="E43" s="10">
        <v>78.223400000000012</v>
      </c>
      <c r="F43" s="10">
        <f t="shared" si="0"/>
        <v>-51.711151498085158</v>
      </c>
      <c r="G43" s="10">
        <f t="shared" si="1"/>
        <v>-39.797845070367764</v>
      </c>
      <c r="H43" s="10">
        <f t="shared" si="2"/>
        <v>18.519580000000019</v>
      </c>
      <c r="I43" s="10">
        <f t="shared" si="3"/>
        <v>31.019087220884728</v>
      </c>
      <c r="J43" s="1"/>
      <c r="K43" s="6"/>
      <c r="L43" s="6" t="e">
        <f>C43-#REF!</f>
        <v>#REF!</v>
      </c>
      <c r="M43" s="6" t="e">
        <f>D43-#REF!</f>
        <v>#REF!</v>
      </c>
      <c r="N43" s="6" t="e">
        <f>E43-#REF!</f>
        <v>#REF!</v>
      </c>
    </row>
    <row r="44" spans="1:14" ht="6" hidden="1" customHeight="1" x14ac:dyDescent="0.25">
      <c r="A44" s="1"/>
      <c r="B44" s="18"/>
      <c r="C44" s="19"/>
      <c r="D44" s="19"/>
      <c r="E44" s="19"/>
      <c r="F44" s="19"/>
      <c r="G44" s="19"/>
      <c r="H44" s="19"/>
      <c r="I44" s="20"/>
      <c r="J44" s="1"/>
      <c r="K44" s="6"/>
      <c r="L44" s="6"/>
      <c r="M44" s="6"/>
      <c r="N44" s="6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6"/>
      <c r="M45" s="6"/>
      <c r="N45" s="6"/>
    </row>
    <row r="46" spans="1:14" ht="21" customHeight="1" x14ac:dyDescent="0.2">
      <c r="A46" s="1"/>
      <c r="B46" s="12" t="s">
        <v>64</v>
      </c>
      <c r="C46" s="12"/>
      <c r="D46" s="12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1" t="s">
        <v>39</v>
      </c>
      <c r="C48" s="41"/>
      <c r="D48" s="41"/>
      <c r="E48" s="41"/>
      <c r="F48" s="41"/>
      <c r="G48" s="41"/>
      <c r="H48" s="41"/>
      <c r="I48" s="41"/>
      <c r="J48" s="1"/>
      <c r="K48" s="1"/>
    </row>
    <row r="49" spans="1:11" ht="34.5" hidden="1" customHeight="1" x14ac:dyDescent="0.2">
      <c r="A49" s="13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Luis Orlando Mendez Funes</cp:lastModifiedBy>
  <cp:lastPrinted>2023-02-03T14:51:31Z</cp:lastPrinted>
  <dcterms:created xsi:type="dcterms:W3CDTF">2022-01-04T19:07:22Z</dcterms:created>
  <dcterms:modified xsi:type="dcterms:W3CDTF">2023-06-08T19:57:35Z</dcterms:modified>
</cp:coreProperties>
</file>