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8_{4E9861D7-0547-4091-BCEE-67D4925ECF9A}" xr6:coauthVersionLast="36" xr6:coauthVersionMax="36" xr10:uidLastSave="{00000000-0000-0000-0000-000000000000}"/>
  <bookViews>
    <workbookView xWindow="0" yWindow="0" windowWidth="21570" windowHeight="7980" activeTab="1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4" l="1"/>
  <c r="C32" i="14"/>
  <c r="C29" i="14"/>
  <c r="C24" i="14"/>
  <c r="C17" i="14"/>
  <c r="C12" i="14"/>
  <c r="N37" i="13" l="1"/>
  <c r="M29" i="13"/>
  <c r="M30" i="13"/>
  <c r="M31" i="13"/>
  <c r="M37" i="13"/>
  <c r="L37" i="13"/>
  <c r="U37" i="14"/>
  <c r="M42" i="13" l="1"/>
  <c r="M39" i="13"/>
  <c r="M38" i="13"/>
  <c r="M36" i="13"/>
  <c r="M35" i="13"/>
  <c r="M33" i="13"/>
  <c r="M28" i="13"/>
  <c r="M27" i="13"/>
  <c r="M26" i="13"/>
  <c r="M25" i="13"/>
  <c r="M23" i="13"/>
  <c r="M22" i="13"/>
  <c r="M21" i="13"/>
  <c r="M20" i="13"/>
  <c r="M19" i="13"/>
  <c r="M18" i="13"/>
  <c r="M16" i="13"/>
  <c r="M15" i="13"/>
  <c r="M14" i="13"/>
  <c r="M13" i="13"/>
  <c r="M10" i="13"/>
  <c r="N10" i="13" l="1"/>
  <c r="N41" i="13"/>
  <c r="N11" i="13"/>
  <c r="N19" i="13"/>
  <c r="N26" i="13"/>
  <c r="N34" i="13"/>
  <c r="N42" i="13"/>
  <c r="L14" i="13"/>
  <c r="U14" i="14"/>
  <c r="U23" i="14"/>
  <c r="L23" i="13"/>
  <c r="U31" i="14"/>
  <c r="L31" i="13"/>
  <c r="U41" i="14"/>
  <c r="L41" i="13"/>
  <c r="N13" i="13"/>
  <c r="N20" i="13"/>
  <c r="N27" i="13"/>
  <c r="N35" i="13"/>
  <c r="L10" i="13"/>
  <c r="U10" i="14"/>
  <c r="U15" i="14"/>
  <c r="L15" i="13"/>
  <c r="L18" i="13"/>
  <c r="U18" i="14"/>
  <c r="L25" i="13"/>
  <c r="U25" i="14"/>
  <c r="L33" i="13"/>
  <c r="U33" i="14"/>
  <c r="L42" i="13"/>
  <c r="U42" i="14"/>
  <c r="N25" i="13"/>
  <c r="N33" i="13"/>
  <c r="U16" i="14"/>
  <c r="L16" i="13"/>
  <c r="U22" i="14"/>
  <c r="L22" i="13"/>
  <c r="U30" i="14"/>
  <c r="L30" i="13"/>
  <c r="L39" i="13"/>
  <c r="U39" i="14"/>
  <c r="N38" i="13"/>
  <c r="N14" i="13"/>
  <c r="N21" i="13"/>
  <c r="N28" i="13"/>
  <c r="N36" i="13"/>
  <c r="U11" i="14"/>
  <c r="L11" i="13"/>
  <c r="L19" i="13"/>
  <c r="U19" i="14"/>
  <c r="L26" i="13"/>
  <c r="U26" i="14"/>
  <c r="L34" i="13"/>
  <c r="U34" i="14"/>
  <c r="U38" i="14"/>
  <c r="L38" i="13"/>
  <c r="M43" i="13"/>
  <c r="M41" i="13"/>
  <c r="N18" i="13"/>
  <c r="L13" i="13"/>
  <c r="U13" i="14"/>
  <c r="N15" i="13"/>
  <c r="N22" i="13"/>
  <c r="N30" i="13"/>
  <c r="N39" i="13"/>
  <c r="L20" i="13"/>
  <c r="U20" i="14"/>
  <c r="L27" i="13"/>
  <c r="U27" i="14"/>
  <c r="U35" i="14"/>
  <c r="L35" i="13"/>
  <c r="U40" i="14"/>
  <c r="M34" i="13"/>
  <c r="N16" i="13"/>
  <c r="N23" i="13"/>
  <c r="N31" i="13"/>
  <c r="M11" i="13"/>
  <c r="U21" i="14"/>
  <c r="L21" i="13"/>
  <c r="U28" i="14"/>
  <c r="L28" i="13"/>
  <c r="U36" i="14"/>
  <c r="L36" i="13"/>
  <c r="F29" i="14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9" i="14"/>
  <c r="O24" i="14" s="1"/>
  <c r="P43" i="14"/>
  <c r="P42" i="14"/>
  <c r="P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P39" i="14"/>
  <c r="P38" i="14"/>
  <c r="V38" i="14" s="1"/>
  <c r="P37" i="14"/>
  <c r="P36" i="14"/>
  <c r="P35" i="14"/>
  <c r="P34" i="14"/>
  <c r="P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P31" i="14"/>
  <c r="V31" i="14" s="1"/>
  <c r="P30" i="14"/>
  <c r="E29" i="14"/>
  <c r="E24" i="14" s="1"/>
  <c r="D29" i="14"/>
  <c r="D24" i="14" s="1"/>
  <c r="P28" i="14"/>
  <c r="P27" i="14"/>
  <c r="P26" i="14"/>
  <c r="P25" i="14"/>
  <c r="P23" i="14"/>
  <c r="V23" i="14" s="1"/>
  <c r="P22" i="14"/>
  <c r="P21" i="14"/>
  <c r="P20" i="14"/>
  <c r="P19" i="14"/>
  <c r="P18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P14" i="14"/>
  <c r="P13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P10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12" i="14" l="1"/>
  <c r="U43" i="14"/>
  <c r="L43" i="13"/>
  <c r="U17" i="14"/>
  <c r="U29" i="14"/>
  <c r="N43" i="13"/>
  <c r="U9" i="14"/>
  <c r="U24" i="14"/>
  <c r="U32" i="14"/>
  <c r="Q43" i="14"/>
  <c r="R43" i="14" s="1"/>
  <c r="V43" i="14"/>
  <c r="Q41" i="14"/>
  <c r="R41" i="14" s="1"/>
  <c r="V41" i="14"/>
  <c r="Q42" i="14"/>
  <c r="R42" i="14" s="1"/>
  <c r="V42" i="14"/>
  <c r="Q36" i="14"/>
  <c r="R36" i="14" s="1"/>
  <c r="V36" i="14"/>
  <c r="Q37" i="14"/>
  <c r="R37" i="14" s="1"/>
  <c r="V37" i="14"/>
  <c r="Q33" i="14"/>
  <c r="R33" i="14" s="1"/>
  <c r="V33" i="14"/>
  <c r="Q39" i="14"/>
  <c r="R39" i="14" s="1"/>
  <c r="V39" i="14"/>
  <c r="Q34" i="14"/>
  <c r="R34" i="14" s="1"/>
  <c r="V34" i="14"/>
  <c r="Q35" i="14"/>
  <c r="R35" i="14" s="1"/>
  <c r="V35" i="14"/>
  <c r="Q30" i="14"/>
  <c r="R30" i="14" s="1"/>
  <c r="V30" i="14"/>
  <c r="Q26" i="14"/>
  <c r="R26" i="14" s="1"/>
  <c r="V26" i="14"/>
  <c r="Q27" i="14"/>
  <c r="R27" i="14" s="1"/>
  <c r="V27" i="14"/>
  <c r="Q28" i="14"/>
  <c r="R28" i="14" s="1"/>
  <c r="V28" i="14"/>
  <c r="Q25" i="14"/>
  <c r="R25" i="14" s="1"/>
  <c r="V25" i="14"/>
  <c r="Q19" i="14"/>
  <c r="R19" i="14" s="1"/>
  <c r="V19" i="14"/>
  <c r="Q20" i="14"/>
  <c r="R20" i="14" s="1"/>
  <c r="V20" i="14"/>
  <c r="Q21" i="14"/>
  <c r="R21" i="14" s="1"/>
  <c r="V21" i="14"/>
  <c r="Q22" i="14"/>
  <c r="R22" i="14" s="1"/>
  <c r="V22" i="14"/>
  <c r="Q18" i="14"/>
  <c r="R18" i="14" s="1"/>
  <c r="V18" i="14"/>
  <c r="Q14" i="14"/>
  <c r="R14" i="14" s="1"/>
  <c r="V14" i="14"/>
  <c r="Q13" i="14"/>
  <c r="R13" i="14" s="1"/>
  <c r="V13" i="14"/>
  <c r="Q15" i="14"/>
  <c r="R15" i="14" s="1"/>
  <c r="V15" i="14"/>
  <c r="Q11" i="14"/>
  <c r="R11" i="14" s="1"/>
  <c r="V11" i="14"/>
  <c r="Q10" i="14"/>
  <c r="R10" i="14" s="1"/>
  <c r="V10" i="14"/>
  <c r="E8" i="14"/>
  <c r="E7" i="14" s="1"/>
  <c r="D8" i="14"/>
  <c r="D7" i="14" s="1"/>
  <c r="P40" i="14"/>
  <c r="V40" i="14" s="1"/>
  <c r="M8" i="14"/>
  <c r="M7" i="14" s="1"/>
  <c r="P17" i="14"/>
  <c r="V17" i="14" s="1"/>
  <c r="C8" i="14"/>
  <c r="P32" i="14"/>
  <c r="V32" i="14" s="1"/>
  <c r="G8" i="14"/>
  <c r="G7" i="14" s="1"/>
  <c r="P29" i="14"/>
  <c r="J8" i="14"/>
  <c r="J7" i="14" s="1"/>
  <c r="P12" i="14"/>
  <c r="V12" i="14" s="1"/>
  <c r="P9" i="14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8" i="14"/>
  <c r="R38" i="14" s="1"/>
  <c r="Q40" i="14" l="1"/>
  <c r="R40" i="14" s="1"/>
  <c r="Q32" i="14"/>
  <c r="R32" i="14" s="1"/>
  <c r="Q29" i="14"/>
  <c r="R29" i="14" s="1"/>
  <c r="V29" i="14"/>
  <c r="Q17" i="14"/>
  <c r="R17" i="14" s="1"/>
  <c r="Q12" i="14"/>
  <c r="R12" i="14" s="1"/>
  <c r="Q9" i="14"/>
  <c r="R9" i="14" s="1"/>
  <c r="V9" i="14"/>
  <c r="C7" i="14"/>
  <c r="U7" i="14" s="1"/>
  <c r="U8" i="14"/>
  <c r="P7" i="14"/>
  <c r="P8" i="14"/>
  <c r="V8" i="14" s="1"/>
  <c r="Q24" i="14"/>
  <c r="R24" i="14" s="1"/>
  <c r="Q7" i="14" l="1"/>
  <c r="R7" i="14" s="1"/>
  <c r="V7" i="14"/>
  <c r="Q8" i="14"/>
  <c r="R8" i="14" s="1"/>
  <c r="H43" i="13" l="1"/>
  <c r="I43" i="13" s="1"/>
  <c r="F43" i="13"/>
  <c r="G43" i="13" s="1"/>
  <c r="H42" i="13"/>
  <c r="I42" i="13" s="1"/>
  <c r="F42" i="13"/>
  <c r="G42" i="13" s="1"/>
  <c r="H41" i="13"/>
  <c r="I41" i="13" s="1"/>
  <c r="F41" i="13"/>
  <c r="G41" i="13" s="1"/>
  <c r="E40" i="13"/>
  <c r="N40" i="13" s="1"/>
  <c r="D40" i="13"/>
  <c r="M40" i="13" s="1"/>
  <c r="C40" i="13"/>
  <c r="L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H33" i="13"/>
  <c r="I33" i="13" s="1"/>
  <c r="F33" i="13"/>
  <c r="G33" i="13" s="1"/>
  <c r="E32" i="13"/>
  <c r="N32" i="13" s="1"/>
  <c r="D32" i="13"/>
  <c r="M32" i="13" s="1"/>
  <c r="C32" i="13"/>
  <c r="L32" i="13" s="1"/>
  <c r="H31" i="13"/>
  <c r="I31" i="13" s="1"/>
  <c r="F31" i="13"/>
  <c r="G31" i="13" s="1"/>
  <c r="H30" i="13"/>
  <c r="I30" i="13" s="1"/>
  <c r="F30" i="13"/>
  <c r="G30" i="13" s="1"/>
  <c r="E29" i="13"/>
  <c r="N29" i="13" s="1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D24" i="13"/>
  <c r="M24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D9" i="13"/>
  <c r="M9" i="13" s="1"/>
  <c r="C9" i="13"/>
  <c r="L9" i="13" s="1"/>
  <c r="H12" i="13" l="1"/>
  <c r="I12" i="13" s="1"/>
  <c r="N12" i="13"/>
  <c r="C24" i="13"/>
  <c r="L24" i="13" s="1"/>
  <c r="L29" i="13"/>
  <c r="H9" i="13"/>
  <c r="I9" i="13" s="1"/>
  <c r="N9" i="13"/>
  <c r="H29" i="13"/>
  <c r="I29" i="13" s="1"/>
  <c r="E24" i="13"/>
  <c r="N24" i="13" s="1"/>
  <c r="D8" i="13"/>
  <c r="M8" i="13" s="1"/>
  <c r="F29" i="13"/>
  <c r="G29" i="13" s="1"/>
  <c r="H32" i="13"/>
  <c r="I32" i="13" s="1"/>
  <c r="H40" i="13"/>
  <c r="I40" i="13" s="1"/>
  <c r="H17" i="13"/>
  <c r="I17" i="13" s="1"/>
  <c r="F32" i="13"/>
  <c r="G32" i="13" s="1"/>
  <c r="F17" i="13"/>
  <c r="G17" i="13" s="1"/>
  <c r="F9" i="13"/>
  <c r="G9" i="13" s="1"/>
  <c r="F12" i="13"/>
  <c r="G12" i="13" s="1"/>
  <c r="F40" i="13"/>
  <c r="G40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<sst xmlns="http://schemas.openxmlformats.org/spreadsheetml/2006/main" count="115" uniqueCount="67">
  <si>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</si>
  <si>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</si>
  <si>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</si>
  <si>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</si>
  <si>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</si>
  <si>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</si>
  <si>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</si>
  <si>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</si>
  <si>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</si>
  <si>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</si>
  <si>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</si>
  <si>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</si>
  <si>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</si>
  <si>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</si>
  <si>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</si>
  <si>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</si>
  <si>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</si>
  <si>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</si>
  <si>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</si>
  <si>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</si>
  <si>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</si>
  <si>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</si>
  <si>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</si>
  <si>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</si>
  <si>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</si>
  <si>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</si>
  <si>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</si>
  <si>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</si>
  <si>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</si>
  <si>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</si>
  <si>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</si>
  <si>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</si>
  <si>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</si>
  <si>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</si>
  <si>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</si>
  <si>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</si>
  <si>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</si>
  <si>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</si>
  <si>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</si>
  <si>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Fuente: Dirección General de Tesorería, según reportes preliminares del Departamento de Ingresos Bancarios.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</si>
  <si>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</si>
  <si>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</si>
  <si>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</si>
  <si>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</si>
  <si>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</si>
  <si>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</si>
  <si>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</si>
  <si>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</si>
  <si>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</si>
  <si>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</si>
  <si>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</si>
  <si>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</si>
  <si>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</si>
  <si>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</si>
  <si>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</si>
  <si>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</si>
  <si>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</si>
  <si>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</si>
  <si>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</si>
  <si>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</si>
  <si>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</si>
  <si>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</si>
  <si>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</si>
  <si>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28 Feb.</t>
  </si>
  <si>
    <t>Al  28 Feb.</t>
  </si>
  <si>
    <t>COMPARATIVO ACUMULADO AL 28 DE FEBRERO DE 2023, VRS EJECUTADO  2022 Y PRESUPUESTO 2023 (preliminar)</t>
  </si>
  <si>
    <t>INGRESOS AL 28 DE FEBRERO DE 2023, VRS EJECUTADO  2022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</si>
</sst>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7" fontId="11" fillId="0" borderId="0" applyFont="0" applyFill="0" applyBorder="0" applyAlignment="0" applyProtection="0"/>
    <xf numFmtId="169" fontId="15" fillId="0" borderId="0">
      <protection locked="0"/>
    </xf>
    <xf numFmtId="170" fontId="15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>
      <protection locked="0"/>
    </xf>
    <xf numFmtId="0" fontId="13" fillId="6" borderId="0" applyNumberFormat="0" applyBorder="0" applyAlignment="0" applyProtection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4" fillId="0" borderId="5" applyNumberFormat="0" applyFill="0" applyAlignment="0" applyProtection="0"/>
    <xf numFmtId="168" fontId="15" fillId="0" borderId="6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8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>
    <tabColor rgb="FF002060"/>
    <pageSetUpPr fitToPage="1"/>
  </sheetPr>
  <dimension ref="A1:Z68"/>
  <sheetViews>
    <sheetView showGridLines="0" zoomScale="80" zoomScaleNormal="80" workbookViewId="0">
      <selection activeCell="Z16" sqref="Z16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1.85546875" style="2" customWidth="1"/>
    <col min="4" max="5" width="9.85546875" style="2" customWidth="1"/>
    <col min="6" max="6" width="8" style="2" hidden="1" customWidth="1"/>
    <col min="7" max="15" width="7.7109375" style="2" hidden="1" customWidth="1"/>
    <col min="16" max="16" width="11.855468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5" t="s">
        <v>43</v>
      </c>
      <c r="D5" s="38" t="s">
        <v>45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2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23" t="s">
        <v>64</v>
      </c>
      <c r="D6" s="26" t="s">
        <v>49</v>
      </c>
      <c r="E6" s="27" t="s">
        <v>50</v>
      </c>
      <c r="F6" s="27" t="s">
        <v>51</v>
      </c>
      <c r="G6" s="27" t="s">
        <v>52</v>
      </c>
      <c r="H6" s="27" t="s">
        <v>53</v>
      </c>
      <c r="I6" s="27" t="s">
        <v>54</v>
      </c>
      <c r="J6" s="27" t="s">
        <v>55</v>
      </c>
      <c r="K6" s="27" t="s">
        <v>56</v>
      </c>
      <c r="L6" s="27" t="s">
        <v>57</v>
      </c>
      <c r="M6" s="27" t="s">
        <v>58</v>
      </c>
      <c r="N6" s="27" t="s">
        <v>59</v>
      </c>
      <c r="O6" s="27" t="s">
        <v>60</v>
      </c>
      <c r="P6" s="27" t="s">
        <v>64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61</v>
      </c>
      <c r="C7" s="4">
        <f>+C8+C40</f>
        <v>1122.5027900000002</v>
      </c>
      <c r="D7" s="4">
        <f>+D8+D40</f>
        <v>601.55067999999994</v>
      </c>
      <c r="E7" s="4">
        <f t="shared" ref="E7:O7" si="0">+E8+E40</f>
        <v>540.33370000000002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1141.88438</v>
      </c>
      <c r="Q7" s="5">
        <f t="shared" ref="Q7:Q43" si="1">+P7-C7</f>
        <v>19.381589999999733</v>
      </c>
      <c r="R7" s="5">
        <f t="shared" ref="R7:R43" si="2">IF(ISNUMBER(+Q7/C7*100), +Q7/C7*100, "")</f>
        <v>1.7266406972582873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+C9+C12+C16+C17+C24+C32</f>
        <v>1089.4179400000003</v>
      </c>
      <c r="D8" s="5">
        <f>+D9+D12+D16+D17+D24+D32</f>
        <v>585.62807999999995</v>
      </c>
      <c r="E8" s="5">
        <f t="shared" ref="E8:O8" si="3">+E9+E12+E16+E17+E24+E32</f>
        <v>520.62750000000005</v>
      </c>
      <c r="F8" s="5">
        <f t="shared" si="3"/>
        <v>0</v>
      </c>
      <c r="G8" s="5">
        <f t="shared" si="3"/>
        <v>0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1106.25558</v>
      </c>
      <c r="Q8" s="5">
        <f t="shared" si="1"/>
        <v>16.837639999999737</v>
      </c>
      <c r="R8" s="5">
        <f t="shared" si="2"/>
        <v>1.5455629452916604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Y8" s="24"/>
    </row>
    <row r="9" spans="1:26" ht="21" customHeight="1" x14ac:dyDescent="0.25">
      <c r="A9" s="1"/>
      <c r="B9" s="7" t="s">
        <v>6</v>
      </c>
      <c r="C9" s="8">
        <f>SUM(C10:C11)</f>
        <v>541.40080000000012</v>
      </c>
      <c r="D9" s="8">
        <f>SUM(D10:D11)</f>
        <v>278.11759999999998</v>
      </c>
      <c r="E9" s="8">
        <f>SUM(E10:E11)</f>
        <v>233.74860000000001</v>
      </c>
      <c r="F9" s="8">
        <f t="shared" ref="F9:O9" si="4">SUM(F10:F11)</f>
        <v>0</v>
      </c>
      <c r="G9" s="8">
        <f t="shared" si="4"/>
        <v>0</v>
      </c>
      <c r="H9" s="8">
        <f t="shared" si="4"/>
        <v>0</v>
      </c>
      <c r="I9" s="8">
        <f t="shared" si="4"/>
        <v>0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511.86619999999999</v>
      </c>
      <c r="Q9" s="8">
        <f t="shared" si="1"/>
        <v>-29.534600000000125</v>
      </c>
      <c r="R9" s="8">
        <f t="shared" si="2"/>
        <v>-5.4552191278624118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246.15100000000001</v>
      </c>
      <c r="D10" s="10">
        <v>150.58429999999998</v>
      </c>
      <c r="E10" s="10">
        <v>117.84159999999999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ref="P10:P23" si="5">SUM(D10:O10)</f>
        <v>268.42589999999996</v>
      </c>
      <c r="Q10" s="10">
        <f t="shared" si="1"/>
        <v>22.274899999999946</v>
      </c>
      <c r="R10" s="10">
        <f t="shared" si="2"/>
        <v>9.0492827573318593</v>
      </c>
      <c r="S10" s="1"/>
      <c r="T10" s="6"/>
      <c r="U10" s="6" t="e">
        <f>C10-#REF!</f>
        <v>#REF!</v>
      </c>
      <c r="V10" s="6" t="e">
        <f>P10-#REF!</f>
        <v>#REF!</v>
      </c>
    </row>
    <row r="11" spans="1:26" ht="15" customHeight="1" x14ac:dyDescent="0.25">
      <c r="A11" s="1"/>
      <c r="B11" s="9" t="s">
        <v>8</v>
      </c>
      <c r="C11" s="10">
        <v>295.24980000000005</v>
      </c>
      <c r="D11" s="10">
        <v>127.53330000000001</v>
      </c>
      <c r="E11" s="10">
        <v>115.90700000000001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f t="shared" si="5"/>
        <v>243.44030000000004</v>
      </c>
      <c r="Q11" s="10">
        <f t="shared" si="1"/>
        <v>-51.809500000000014</v>
      </c>
      <c r="R11" s="10">
        <f t="shared" si="2"/>
        <v>-17.547683351521322</v>
      </c>
      <c r="S11" s="1"/>
      <c r="T11" s="6"/>
      <c r="U11" s="6" t="e">
        <f>C11-#REF!</f>
        <v>#REF!</v>
      </c>
      <c r="V11" s="6" t="e">
        <f>P11-#REF!</f>
        <v>#REF!</v>
      </c>
    </row>
    <row r="12" spans="1:26" ht="21" customHeight="1" x14ac:dyDescent="0.25">
      <c r="A12" s="1"/>
      <c r="B12" s="7" t="s">
        <v>9</v>
      </c>
      <c r="C12" s="8">
        <f>SUM(C13:C15)</f>
        <v>417.50677999999994</v>
      </c>
      <c r="D12" s="8">
        <f>SUM(D13:D15)</f>
        <v>239.16800000000001</v>
      </c>
      <c r="E12" s="8">
        <f>SUM(E13:E15)</f>
        <v>226.44150000000002</v>
      </c>
      <c r="F12" s="8">
        <f t="shared" ref="F12:O12" si="6">SUM(F13:F15)</f>
        <v>0</v>
      </c>
      <c r="G12" s="8">
        <f t="shared" si="6"/>
        <v>0</v>
      </c>
      <c r="H12" s="8">
        <f t="shared" si="6"/>
        <v>0</v>
      </c>
      <c r="I12" s="8">
        <f t="shared" si="6"/>
        <v>0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465.60950000000003</v>
      </c>
      <c r="Q12" s="8">
        <f t="shared" si="1"/>
        <v>48.10272000000009</v>
      </c>
      <c r="R12" s="8">
        <f t="shared" si="2"/>
        <v>11.52142247845654</v>
      </c>
      <c r="S12" s="1"/>
      <c r="T12" s="6"/>
      <c r="U12" s="6" t="e">
        <f>C12-#REF!</f>
        <v>#REF!</v>
      </c>
      <c r="V12" s="6" t="e">
        <f>P12-#REF!</f>
        <v>#REF!</v>
      </c>
    </row>
    <row r="13" spans="1:26" ht="15" customHeight="1" x14ac:dyDescent="0.25">
      <c r="A13" s="1"/>
      <c r="B13" s="9" t="s">
        <v>7</v>
      </c>
      <c r="C13" s="10">
        <v>35.540949999999995</v>
      </c>
      <c r="D13" s="10">
        <v>4.3860000000000001</v>
      </c>
      <c r="E13" s="10">
        <v>69.542600000000007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5"/>
        <v>73.928600000000003</v>
      </c>
      <c r="Q13" s="10">
        <f t="shared" si="1"/>
        <v>38.387650000000008</v>
      </c>
      <c r="R13" s="10">
        <f t="shared" si="2"/>
        <v>108.00963395744911</v>
      </c>
      <c r="S13" s="1"/>
      <c r="T13" s="6"/>
      <c r="U13" s="6" t="e">
        <f>C13-#REF!</f>
        <v>#REF!</v>
      </c>
      <c r="V13" s="6" t="e">
        <f>P13-#REF!</f>
        <v>#REF!</v>
      </c>
    </row>
    <row r="14" spans="1:26" ht="15" customHeight="1" x14ac:dyDescent="0.25">
      <c r="A14" s="1"/>
      <c r="B14" s="9" t="s">
        <v>10</v>
      </c>
      <c r="C14" s="10">
        <v>255.50642999999999</v>
      </c>
      <c r="D14" s="10">
        <v>163.17740000000001</v>
      </c>
      <c r="E14" s="10">
        <v>99.345499999999987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si="5"/>
        <v>262.52289999999999</v>
      </c>
      <c r="Q14" s="10">
        <f t="shared" si="1"/>
        <v>7.0164699999999982</v>
      </c>
      <c r="R14" s="10">
        <f t="shared" si="2"/>
        <v>2.7461031019845561</v>
      </c>
      <c r="S14" s="1"/>
      <c r="T14" s="6"/>
      <c r="U14" s="6" t="e">
        <f>C14-#REF!</f>
        <v>#REF!</v>
      </c>
      <c r="V14" s="6" t="e">
        <f>P14-#REF!</f>
        <v>#REF!</v>
      </c>
    </row>
    <row r="15" spans="1:26" ht="15" customHeight="1" x14ac:dyDescent="0.25">
      <c r="A15" s="1"/>
      <c r="B15" s="9" t="s">
        <v>11</v>
      </c>
      <c r="C15" s="10">
        <v>126.45939999999999</v>
      </c>
      <c r="D15" s="10">
        <v>71.604600000000005</v>
      </c>
      <c r="E15" s="10">
        <v>57.553400000000003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5"/>
        <v>129.15800000000002</v>
      </c>
      <c r="Q15" s="10">
        <f t="shared" si="1"/>
        <v>2.6986000000000274</v>
      </c>
      <c r="R15" s="10">
        <f t="shared" si="2"/>
        <v>2.1339655256944345</v>
      </c>
      <c r="S15" s="1"/>
      <c r="T15" s="6"/>
      <c r="U15" s="6" t="e">
        <f>C15-#REF!</f>
        <v>#REF!</v>
      </c>
      <c r="V15" s="6" t="e">
        <f>P15-#REF!</f>
        <v>#REF!</v>
      </c>
    </row>
    <row r="16" spans="1:26" ht="21" customHeight="1" x14ac:dyDescent="0.25">
      <c r="A16" s="1"/>
      <c r="B16" s="7" t="s">
        <v>62</v>
      </c>
      <c r="C16" s="8">
        <v>50.140600000000006</v>
      </c>
      <c r="D16" s="8">
        <v>24.942800000000002</v>
      </c>
      <c r="E16" s="8">
        <v>22.055199999999996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>
        <f t="shared" si="5"/>
        <v>46.997999999999998</v>
      </c>
      <c r="Q16" s="8">
        <f t="shared" si="1"/>
        <v>-3.1426000000000087</v>
      </c>
      <c r="R16" s="8">
        <f t="shared" si="2"/>
        <v>-6.267575577476153</v>
      </c>
      <c r="S16" s="1"/>
      <c r="T16" s="6"/>
      <c r="U16" s="6" t="e">
        <f>C16-#REF!</f>
        <v>#REF!</v>
      </c>
      <c r="V16" s="6" t="e">
        <f>P16-#REF!</f>
        <v>#REF!</v>
      </c>
    </row>
    <row r="17" spans="1:25" ht="21" customHeight="1" x14ac:dyDescent="0.25">
      <c r="A17" s="1"/>
      <c r="B17" s="7" t="s">
        <v>12</v>
      </c>
      <c r="C17" s="8">
        <f>SUM(C18:C23)</f>
        <v>39.507800000000003</v>
      </c>
      <c r="D17" s="8">
        <f>SUM(D18:D23)</f>
        <v>20.632299999999994</v>
      </c>
      <c r="E17" s="8">
        <f>SUM(E18:E23)</f>
        <v>17.760400000000001</v>
      </c>
      <c r="F17" s="8">
        <f t="shared" ref="F17:O17" si="7">SUM(F18:F23)</f>
        <v>0</v>
      </c>
      <c r="G17" s="8">
        <f t="shared" si="7"/>
        <v>0</v>
      </c>
      <c r="H17" s="8">
        <f t="shared" si="7"/>
        <v>0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38.392699999999991</v>
      </c>
      <c r="Q17" s="8">
        <f t="shared" si="1"/>
        <v>-1.1151000000000124</v>
      </c>
      <c r="R17" s="8">
        <f t="shared" si="2"/>
        <v>-2.822480624079327</v>
      </c>
      <c r="S17" s="1"/>
      <c r="T17" s="6"/>
      <c r="U17" s="6" t="e">
        <f>C17-#REF!</f>
        <v>#REF!</v>
      </c>
      <c r="V17" s="6" t="e">
        <f>P17-#REF!</f>
        <v>#REF!</v>
      </c>
    </row>
    <row r="18" spans="1:25" ht="15" customHeight="1" x14ac:dyDescent="0.25">
      <c r="A18" s="1"/>
      <c r="B18" s="9" t="s">
        <v>13</v>
      </c>
      <c r="C18" s="10">
        <v>4.5716999999999999</v>
      </c>
      <c r="D18" s="10">
        <v>2.3635999999999999</v>
      </c>
      <c r="E18" s="10">
        <v>2.5868000000000002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f t="shared" si="5"/>
        <v>4.9504000000000001</v>
      </c>
      <c r="Q18" s="10">
        <f t="shared" si="1"/>
        <v>0.37870000000000026</v>
      </c>
      <c r="R18" s="10">
        <f t="shared" si="2"/>
        <v>8.2835706629918899</v>
      </c>
      <c r="S18" s="1"/>
      <c r="T18" s="6"/>
      <c r="U18" s="6" t="e">
        <f>C18-#REF!</f>
        <v>#REF!</v>
      </c>
      <c r="V18" s="6" t="e">
        <f>P18-#REF!</f>
        <v>#REF!</v>
      </c>
    </row>
    <row r="19" spans="1:25" ht="15" customHeight="1" x14ac:dyDescent="0.25">
      <c r="A19" s="1"/>
      <c r="B19" s="9" t="s">
        <v>14</v>
      </c>
      <c r="C19" s="10">
        <v>19.437900000000003</v>
      </c>
      <c r="D19" s="10">
        <v>10.165599999999998</v>
      </c>
      <c r="E19" s="10">
        <v>7.5946000000000007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>
        <f t="shared" si="5"/>
        <v>17.760199999999998</v>
      </c>
      <c r="Q19" s="10">
        <f t="shared" si="1"/>
        <v>-1.6777000000000051</v>
      </c>
      <c r="R19" s="10">
        <f t="shared" si="2"/>
        <v>-8.6310764022862809</v>
      </c>
      <c r="S19" s="1"/>
      <c r="T19" s="6"/>
      <c r="U19" s="6" t="e">
        <f>C19-#REF!</f>
        <v>#REF!</v>
      </c>
      <c r="V19" s="6" t="e">
        <f>P19-#REF!</f>
        <v>#REF!</v>
      </c>
    </row>
    <row r="20" spans="1:25" ht="15" customHeight="1" x14ac:dyDescent="0.25">
      <c r="A20" s="1"/>
      <c r="B20" s="9" t="s">
        <v>15</v>
      </c>
      <c r="C20" s="10">
        <v>4.2756000000000007</v>
      </c>
      <c r="D20" s="10">
        <v>1.9537999999999998</v>
      </c>
      <c r="E20" s="10">
        <v>2.403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>
        <f t="shared" si="5"/>
        <v>4.3567999999999998</v>
      </c>
      <c r="Q20" s="10">
        <f t="shared" si="1"/>
        <v>8.1199999999999051E-2</v>
      </c>
      <c r="R20" s="10">
        <f t="shared" si="2"/>
        <v>1.8991486574983403</v>
      </c>
      <c r="S20" s="1"/>
      <c r="T20" s="6"/>
      <c r="U20" s="6" t="e">
        <f>C20-#REF!</f>
        <v>#REF!</v>
      </c>
      <c r="V20" s="6" t="e">
        <f>P20-#REF!</f>
        <v>#REF!</v>
      </c>
    </row>
    <row r="21" spans="1:25" ht="15" customHeight="1" x14ac:dyDescent="0.25">
      <c r="A21" s="1"/>
      <c r="B21" s="9" t="s">
        <v>16</v>
      </c>
      <c r="C21" s="10">
        <v>10.9893</v>
      </c>
      <c r="D21" s="10">
        <v>6.057199999999999</v>
      </c>
      <c r="E21" s="10">
        <v>5.1005000000000003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>
        <f t="shared" si="5"/>
        <v>11.157699999999998</v>
      </c>
      <c r="Q21" s="10">
        <f t="shared" si="1"/>
        <v>0.16839999999999833</v>
      </c>
      <c r="R21" s="10">
        <f t="shared" si="2"/>
        <v>1.5323996978879304</v>
      </c>
      <c r="S21" s="1"/>
      <c r="T21" s="6"/>
      <c r="U21" s="6" t="e">
        <f>C21-#REF!</f>
        <v>#REF!</v>
      </c>
      <c r="V21" s="6" t="e">
        <f>P21-#REF!</f>
        <v>#REF!</v>
      </c>
    </row>
    <row r="22" spans="1:25" ht="15" customHeight="1" x14ac:dyDescent="0.25">
      <c r="A22" s="1"/>
      <c r="B22" s="9" t="s">
        <v>17</v>
      </c>
      <c r="C22" s="10">
        <v>0.23330000000000001</v>
      </c>
      <c r="D22" s="10">
        <v>9.2099999999999987E-2</v>
      </c>
      <c r="E22" s="10">
        <v>7.5499999999999998E-2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f t="shared" si="5"/>
        <v>0.16759999999999997</v>
      </c>
      <c r="Q22" s="10">
        <f t="shared" si="1"/>
        <v>-6.5700000000000036E-2</v>
      </c>
      <c r="R22" s="10">
        <f t="shared" si="2"/>
        <v>-28.161165880840134</v>
      </c>
      <c r="S22" s="1"/>
      <c r="T22" s="6"/>
      <c r="U22" s="6" t="e">
        <f>C22-#REF!</f>
        <v>#REF!</v>
      </c>
      <c r="V22" s="6" t="e">
        <f>P22-#REF!</f>
        <v>#REF!</v>
      </c>
    </row>
    <row r="23" spans="1:25" ht="15" hidden="1" customHeight="1" x14ac:dyDescent="0.25">
      <c r="A23" s="21"/>
      <c r="B23" s="9" t="s">
        <v>18</v>
      </c>
      <c r="C23" s="10">
        <v>0</v>
      </c>
      <c r="D23" s="10">
        <v>0</v>
      </c>
      <c r="E23" s="10"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f t="shared" si="5"/>
        <v>0</v>
      </c>
      <c r="Q23" s="10">
        <f t="shared" si="1"/>
        <v>0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</row>
    <row r="24" spans="1:25" ht="21" customHeight="1" x14ac:dyDescent="0.25">
      <c r="A24" s="1"/>
      <c r="B24" s="7" t="s">
        <v>19</v>
      </c>
      <c r="C24" s="8">
        <f>SUM(C25:C29)</f>
        <v>9.8813600000000008</v>
      </c>
      <c r="D24" s="8">
        <f>SUM(D25:D29)</f>
        <v>6.5372799999999991</v>
      </c>
      <c r="E24" s="8">
        <f>SUM(E25:E29)</f>
        <v>5.9579000000000004</v>
      </c>
      <c r="F24" s="8">
        <f t="shared" ref="F24:O24" si="8">SUM(F25:F29)</f>
        <v>0</v>
      </c>
      <c r="G24" s="8">
        <f t="shared" si="8"/>
        <v>0</v>
      </c>
      <c r="H24" s="8">
        <f t="shared" si="8"/>
        <v>0</v>
      </c>
      <c r="I24" s="8">
        <f t="shared" si="8"/>
        <v>0</v>
      </c>
      <c r="J24" s="8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>SUM(D24:O24)</f>
        <v>12.49518</v>
      </c>
      <c r="Q24" s="8">
        <f t="shared" si="1"/>
        <v>2.6138199999999987</v>
      </c>
      <c r="R24" s="8">
        <f t="shared" si="2"/>
        <v>26.452026846506943</v>
      </c>
      <c r="S24" s="1"/>
      <c r="T24" s="6"/>
      <c r="U24" s="6" t="e">
        <f>C24-#REF!</f>
        <v>#REF!</v>
      </c>
      <c r="V24" s="6" t="e">
        <f>P24-#REF!</f>
        <v>#REF!</v>
      </c>
    </row>
    <row r="25" spans="1:25" ht="15" customHeight="1" x14ac:dyDescent="0.25">
      <c r="A25" s="1"/>
      <c r="B25" s="9" t="s">
        <v>20</v>
      </c>
      <c r="C25" s="10">
        <v>6.6641000000000004</v>
      </c>
      <c r="D25" s="10">
        <v>4.7291799999999995</v>
      </c>
      <c r="E25" s="10">
        <v>4.1905999999999999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f t="shared" ref="P25:P43" si="9">SUM(D25:O25)</f>
        <v>8.9197799999999994</v>
      </c>
      <c r="Q25" s="10">
        <f t="shared" si="1"/>
        <v>2.255679999999999</v>
      </c>
      <c r="R25" s="10">
        <f t="shared" si="2"/>
        <v>33.848231569154109</v>
      </c>
      <c r="S25" s="1"/>
      <c r="T25" s="6"/>
      <c r="U25" s="6" t="e">
        <f>C25-#REF!</f>
        <v>#REF!</v>
      </c>
      <c r="V25" s="6" t="e">
        <f>P25-#REF!</f>
        <v>#REF!</v>
      </c>
    </row>
    <row r="26" spans="1:25" ht="15" hidden="1" customHeight="1" x14ac:dyDescent="0.25">
      <c r="A26" s="21"/>
      <c r="B26" s="9" t="s">
        <v>21</v>
      </c>
      <c r="C26" s="10">
        <v>0</v>
      </c>
      <c r="D26" s="10">
        <v>0</v>
      </c>
      <c r="E26" s="10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9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5" ht="15" hidden="1" customHeight="1" x14ac:dyDescent="0.25">
      <c r="A27" s="21"/>
      <c r="B27" s="9" t="s">
        <v>22</v>
      </c>
      <c r="C27" s="10">
        <v>0</v>
      </c>
      <c r="D27" s="10">
        <v>0</v>
      </c>
      <c r="E27" s="10"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5" ht="15" customHeight="1" x14ac:dyDescent="0.25">
      <c r="A28" s="1"/>
      <c r="B28" s="9" t="s">
        <v>23</v>
      </c>
      <c r="C28" s="10">
        <v>3.2172599999999996</v>
      </c>
      <c r="D28" s="10">
        <v>1.8080999999999998</v>
      </c>
      <c r="E28" s="10">
        <v>1.7673000000000001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>
        <f t="shared" si="9"/>
        <v>3.5754000000000001</v>
      </c>
      <c r="Q28" s="10">
        <f t="shared" si="1"/>
        <v>0.35814000000000057</v>
      </c>
      <c r="R28" s="10">
        <f t="shared" si="2"/>
        <v>11.131832677495776</v>
      </c>
      <c r="S28" s="1"/>
      <c r="T28" s="6"/>
      <c r="U28" s="6" t="e">
        <f>C28-#REF!</f>
        <v>#REF!</v>
      </c>
      <c r="V28" s="6" t="e">
        <f>P28-#REF!</f>
        <v>#REF!</v>
      </c>
    </row>
    <row r="29" spans="1:25" ht="15" hidden="1" customHeight="1" x14ac:dyDescent="0.25">
      <c r="A29" s="21"/>
      <c r="B29" s="9" t="s">
        <v>24</v>
      </c>
      <c r="C29" s="10">
        <f>+C30+C31</f>
        <v>0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0</v>
      </c>
      <c r="R29" s="10" t="str">
        <f t="shared" si="2"/>
        <v/>
      </c>
      <c r="S29" s="1"/>
      <c r="T29" s="6"/>
      <c r="U29" s="6" t="e">
        <f>C29-#REF!</f>
        <v>#REF!</v>
      </c>
      <c r="V29" s="6" t="e">
        <f>P29-#REF!</f>
        <v>#REF!</v>
      </c>
    </row>
    <row r="30" spans="1:25" ht="15" hidden="1" customHeight="1" x14ac:dyDescent="0.25">
      <c r="A30" s="21"/>
      <c r="B30" s="11" t="s">
        <v>25</v>
      </c>
      <c r="C30" s="10">
        <v>0</v>
      </c>
      <c r="D30" s="10">
        <v>0</v>
      </c>
      <c r="E30" s="10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>
        <f t="shared" si="9"/>
        <v>0</v>
      </c>
      <c r="Q30" s="10">
        <f t="shared" si="1"/>
        <v>0</v>
      </c>
      <c r="R30" s="10" t="str">
        <f t="shared" si="2"/>
        <v/>
      </c>
      <c r="S30" s="1"/>
      <c r="T30" s="6"/>
      <c r="U30" s="6" t="e">
        <f>C30-#REF!</f>
        <v>#REF!</v>
      </c>
      <c r="V30" s="6" t="e">
        <f>P30-#REF!</f>
        <v>#REF!</v>
      </c>
    </row>
    <row r="31" spans="1:25" ht="15" hidden="1" customHeight="1" x14ac:dyDescent="0.25">
      <c r="A31" s="21"/>
      <c r="B31" s="11" t="s">
        <v>26</v>
      </c>
      <c r="C31" s="10">
        <v>0</v>
      </c>
      <c r="D31" s="10">
        <v>0</v>
      </c>
      <c r="E31" s="10"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5" ht="21" customHeight="1" x14ac:dyDescent="0.25">
      <c r="A32" s="1"/>
      <c r="B32" s="7" t="s">
        <v>27</v>
      </c>
      <c r="C32" s="8">
        <f>SUM(C33:C39)</f>
        <v>30.980599999999999</v>
      </c>
      <c r="D32" s="8">
        <f>SUM(D33:D39)</f>
        <v>16.2301</v>
      </c>
      <c r="E32" s="8">
        <f>SUM(E33:E39)</f>
        <v>14.6639</v>
      </c>
      <c r="F32" s="8">
        <f t="shared" ref="F32:O32" si="11">SUM(F33:F39)</f>
        <v>0</v>
      </c>
      <c r="G32" s="8">
        <f t="shared" si="11"/>
        <v>0</v>
      </c>
      <c r="H32" s="8">
        <f t="shared" si="11"/>
        <v>0</v>
      </c>
      <c r="I32" s="8">
        <f t="shared" si="11"/>
        <v>0</v>
      </c>
      <c r="J32" s="8">
        <f t="shared" si="11"/>
        <v>0</v>
      </c>
      <c r="K32" s="8">
        <f t="shared" si="11"/>
        <v>0</v>
      </c>
      <c r="L32" s="8">
        <f t="shared" si="11"/>
        <v>0</v>
      </c>
      <c r="M32" s="8">
        <f t="shared" si="11"/>
        <v>0</v>
      </c>
      <c r="N32" s="8">
        <f t="shared" si="11"/>
        <v>0</v>
      </c>
      <c r="O32" s="8">
        <f t="shared" si="11"/>
        <v>0</v>
      </c>
      <c r="P32" s="8">
        <f>SUM(D32:O32)</f>
        <v>30.893999999999998</v>
      </c>
      <c r="Q32" s="8">
        <f t="shared" si="1"/>
        <v>-8.6600000000000676E-2</v>
      </c>
      <c r="R32" s="8">
        <f t="shared" si="2"/>
        <v>-0.27952977024331577</v>
      </c>
      <c r="S32" s="1"/>
      <c r="T32" s="6"/>
      <c r="U32" s="6" t="e">
        <f>C32-#REF!</f>
        <v>#REF!</v>
      </c>
      <c r="V32" s="6" t="e">
        <f>P32-#REF!</f>
        <v>#REF!</v>
      </c>
      <c r="X32" s="24"/>
      <c r="Y32" s="24"/>
    </row>
    <row r="33" spans="1:25" ht="15" customHeight="1" x14ac:dyDescent="0.25">
      <c r="A33" s="1"/>
      <c r="B33" s="9" t="s">
        <v>28</v>
      </c>
      <c r="C33" s="10">
        <v>2.484</v>
      </c>
      <c r="D33" s="10">
        <v>1.0558000000000001</v>
      </c>
      <c r="E33" s="10">
        <v>0.95419999999999994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f t="shared" si="9"/>
        <v>2.0099999999999998</v>
      </c>
      <c r="Q33" s="10">
        <f t="shared" si="1"/>
        <v>-0.4740000000000002</v>
      </c>
      <c r="R33" s="10">
        <f t="shared" si="2"/>
        <v>-19.082125603864743</v>
      </c>
      <c r="S33" s="1"/>
      <c r="T33" s="6"/>
      <c r="U33" s="6" t="e">
        <f>C33-#REF!</f>
        <v>#REF!</v>
      </c>
      <c r="V33" s="6" t="e">
        <f>P33-#REF!</f>
        <v>#REF!</v>
      </c>
    </row>
    <row r="34" spans="1:25" ht="15" customHeight="1" x14ac:dyDescent="0.25">
      <c r="A34" s="1"/>
      <c r="B34" s="9" t="s">
        <v>29</v>
      </c>
      <c r="C34" s="10">
        <v>18.97</v>
      </c>
      <c r="D34" s="10">
        <v>10.052899999999999</v>
      </c>
      <c r="E34" s="10">
        <v>9.1052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f t="shared" si="9"/>
        <v>19.158099999999997</v>
      </c>
      <c r="Q34" s="10">
        <f t="shared" si="1"/>
        <v>0.1880999999999986</v>
      </c>
      <c r="R34" s="10">
        <f t="shared" si="2"/>
        <v>0.99156562994200637</v>
      </c>
      <c r="S34" s="1"/>
      <c r="T34" s="6"/>
      <c r="U34" s="6" t="e">
        <f>C34-#REF!</f>
        <v>#REF!</v>
      </c>
      <c r="V34" s="6" t="e">
        <f>P34-#REF!</f>
        <v>#REF!</v>
      </c>
      <c r="Y34" s="24"/>
    </row>
    <row r="35" spans="1:25" ht="15" customHeight="1" x14ac:dyDescent="0.25">
      <c r="A35" s="1"/>
      <c r="B35" s="9" t="s">
        <v>30</v>
      </c>
      <c r="C35" s="10">
        <v>9.5265999999999984</v>
      </c>
      <c r="D35" s="10">
        <v>5.0865</v>
      </c>
      <c r="E35" s="10">
        <v>4.5588999999999995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9"/>
        <v>9.6453999999999986</v>
      </c>
      <c r="Q35" s="10">
        <f t="shared" si="1"/>
        <v>0.11880000000000024</v>
      </c>
      <c r="R35" s="10">
        <f t="shared" si="2"/>
        <v>1.2470346188566777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31</v>
      </c>
      <c r="C36" s="10">
        <v>0</v>
      </c>
      <c r="D36" s="10">
        <v>3.49E-2</v>
      </c>
      <c r="E36" s="10">
        <v>4.5600000000000002E-2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>
        <f t="shared" si="9"/>
        <v>8.0500000000000002E-2</v>
      </c>
      <c r="Q36" s="10">
        <f t="shared" si="1"/>
        <v>8.0500000000000002E-2</v>
      </c>
      <c r="R36" s="10" t="str">
        <f t="shared" si="2"/>
        <v/>
      </c>
      <c r="S36" s="1"/>
      <c r="T36" s="6"/>
      <c r="U36" s="6" t="e">
        <f>C36-#REF!</f>
        <v>#REF!</v>
      </c>
      <c r="V36" s="6" t="e">
        <f>P36-#REF!</f>
        <v>#REF!</v>
      </c>
    </row>
    <row r="37" spans="1:25" ht="15" hidden="1" customHeight="1" x14ac:dyDescent="0.25">
      <c r="A37" s="21"/>
      <c r="B37" s="9" t="s">
        <v>32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9"/>
        <v>0</v>
      </c>
      <c r="Q37" s="10">
        <f t="shared" si="1"/>
        <v>0</v>
      </c>
      <c r="R37" s="10" t="str">
        <f t="shared" si="2"/>
        <v/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0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21" customHeight="1" x14ac:dyDescent="0.4">
      <c r="A40" s="1"/>
      <c r="B40" s="3" t="s">
        <v>35</v>
      </c>
      <c r="C40" s="5">
        <f>SUM(C41:C43)</f>
        <v>33.084849999999996</v>
      </c>
      <c r="D40" s="5">
        <f>SUM(D41:D43)</f>
        <v>15.922599999999999</v>
      </c>
      <c r="E40" s="5">
        <f>SUM(E41:E43)</f>
        <v>19.706199999999999</v>
      </c>
      <c r="F40" s="5">
        <f t="shared" ref="F40:O40" si="12">SUM(F41:F43)</f>
        <v>0</v>
      </c>
      <c r="G40" s="5">
        <f t="shared" si="12"/>
        <v>0</v>
      </c>
      <c r="H40" s="5">
        <f t="shared" si="12"/>
        <v>0</v>
      </c>
      <c r="I40" s="5">
        <f t="shared" si="12"/>
        <v>0</v>
      </c>
      <c r="J40" s="5">
        <f t="shared" si="12"/>
        <v>0</v>
      </c>
      <c r="K40" s="5">
        <f t="shared" si="12"/>
        <v>0</v>
      </c>
      <c r="L40" s="5">
        <f t="shared" si="12"/>
        <v>0</v>
      </c>
      <c r="M40" s="5">
        <f t="shared" si="12"/>
        <v>0</v>
      </c>
      <c r="N40" s="5">
        <f t="shared" si="12"/>
        <v>0</v>
      </c>
      <c r="O40" s="5">
        <f t="shared" si="12"/>
        <v>0</v>
      </c>
      <c r="P40" s="5">
        <f>SUM(D40:O40)</f>
        <v>35.628799999999998</v>
      </c>
      <c r="Q40" s="5">
        <f t="shared" si="1"/>
        <v>2.5439500000000024</v>
      </c>
      <c r="R40" s="5">
        <f t="shared" si="2"/>
        <v>7.6891689096368969</v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15" customHeight="1" x14ac:dyDescent="0.25">
      <c r="A41" s="1"/>
      <c r="B41" s="9" t="s">
        <v>36</v>
      </c>
      <c r="C41" s="10">
        <v>7.4634999999999998</v>
      </c>
      <c r="D41" s="10">
        <v>4.4788999999999994</v>
      </c>
      <c r="E41" s="10">
        <v>4.0693000000000001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>
        <f t="shared" si="9"/>
        <v>8.5481999999999996</v>
      </c>
      <c r="Q41" s="10">
        <f t="shared" si="1"/>
        <v>1.0846999999999998</v>
      </c>
      <c r="R41" s="10">
        <f t="shared" si="2"/>
        <v>14.533395859851272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15" customHeight="1" x14ac:dyDescent="0.25">
      <c r="A42" s="1"/>
      <c r="B42" s="9" t="s">
        <v>37</v>
      </c>
      <c r="C42" s="10">
        <v>1.1153299999999999</v>
      </c>
      <c r="D42" s="10">
        <v>0.73639999999999994</v>
      </c>
      <c r="E42" s="10">
        <v>0.56270000000000009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>
        <f t="shared" si="9"/>
        <v>1.2991000000000001</v>
      </c>
      <c r="Q42" s="10">
        <f t="shared" si="1"/>
        <v>0.18377000000000021</v>
      </c>
      <c r="R42" s="10">
        <f t="shared" si="2"/>
        <v>16.476737826472903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15" customHeight="1" x14ac:dyDescent="0.25">
      <c r="A43" s="1"/>
      <c r="B43" s="9" t="s">
        <v>38</v>
      </c>
      <c r="C43" s="10">
        <v>24.506019999999996</v>
      </c>
      <c r="D43" s="10">
        <v>10.7073</v>
      </c>
      <c r="E43" s="10">
        <v>15.074199999999999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f t="shared" si="9"/>
        <v>25.781500000000001</v>
      </c>
      <c r="Q43" s="10">
        <f t="shared" si="1"/>
        <v>1.2754800000000053</v>
      </c>
      <c r="R43" s="10">
        <f t="shared" si="2"/>
        <v>5.2047619319661269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6"/>
      <c r="U44" s="6"/>
      <c r="V44" s="6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6"/>
      <c r="V45" s="6"/>
    </row>
    <row r="46" spans="1:25" ht="21" customHeight="1" x14ac:dyDescent="0.2">
      <c r="A46" s="1"/>
      <c r="B46" s="12" t="s">
        <v>39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40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4"/>
      <c r="Q52" s="14"/>
      <c r="R52" s="14"/>
      <c r="S52" s="14"/>
      <c r="X52" s="14"/>
      <c r="Y52" s="14"/>
      <c r="Z52" s="14"/>
    </row>
    <row r="53" spans="1:26" ht="15" x14ac:dyDescent="0.2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V53" s="14"/>
      <c r="W53" s="14"/>
      <c r="X53" s="14"/>
      <c r="Y53" s="14"/>
      <c r="Z53" s="14"/>
    </row>
    <row r="60" spans="1:26" x14ac:dyDescent="0.2">
      <c r="U60" s="15"/>
    </row>
    <row r="61" spans="1:26" x14ac:dyDescent="0.2">
      <c r="U61" s="15"/>
    </row>
    <row r="62" spans="1:26" x14ac:dyDescent="0.2">
      <c r="U62" s="15"/>
    </row>
    <row r="63" spans="1:26" x14ac:dyDescent="0.2">
      <c r="U63" s="15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0"/>
  <sheetViews>
    <sheetView showGridLines="0" tabSelected="1" zoomScale="80" zoomScaleNormal="80" zoomScaleSheetLayoutView="50" workbookViewId="0">
      <selection activeCell="E12" sqref="E12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4.28515625" style="2" customWidth="1"/>
    <col min="4" max="4" width="14" style="2" customWidth="1"/>
    <col min="5" max="5" width="14.28515625" style="2" customWidth="1"/>
    <col min="6" max="6" width="14.7109375" style="2" customWidth="1"/>
    <col min="7" max="7" width="9.7109375" style="2" customWidth="1"/>
    <col min="8" max="8" width="14.285156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6" t="s">
        <v>43</v>
      </c>
      <c r="D5" s="16" t="s">
        <v>44</v>
      </c>
      <c r="E5" s="16" t="s">
        <v>45</v>
      </c>
      <c r="F5" s="42" t="s">
        <v>46</v>
      </c>
      <c r="G5" s="43"/>
      <c r="H5" s="44" t="s">
        <v>47</v>
      </c>
      <c r="I5" s="44"/>
      <c r="J5" s="1"/>
      <c r="K5" s="1"/>
      <c r="L5" s="1"/>
      <c r="M5" s="1"/>
    </row>
    <row r="6" spans="1:19" ht="30.75" customHeight="1" x14ac:dyDescent="0.2">
      <c r="A6" s="1"/>
      <c r="B6" s="37"/>
      <c r="C6" s="23" t="s">
        <v>63</v>
      </c>
      <c r="D6" s="23" t="s">
        <v>63</v>
      </c>
      <c r="E6" s="23" t="s">
        <v>63</v>
      </c>
      <c r="F6" s="17" t="s">
        <v>48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41</v>
      </c>
      <c r="C7" s="4">
        <f>+C8+C40</f>
        <v>1122.5027900000002</v>
      </c>
      <c r="D7" s="4">
        <f>+D8+D40</f>
        <v>1127.535898642042</v>
      </c>
      <c r="E7" s="4">
        <f>+E8+E40</f>
        <v>1141.88438</v>
      </c>
      <c r="F7" s="5">
        <f t="shared" ref="F7:F43" si="0">+E7-D7</f>
        <v>14.348481357958008</v>
      </c>
      <c r="G7" s="5">
        <f t="shared" ref="G7:G43" si="1">IF(ISNUMBER(+F7/D7*100), +F7/D7*100, "")</f>
        <v>1.2725520646605337</v>
      </c>
      <c r="H7" s="5">
        <f t="shared" ref="H7:H43" si="2">+E7-C7</f>
        <v>19.381589999999733</v>
      </c>
      <c r="I7" s="5">
        <f t="shared" ref="I7:I43" si="3">IF(ISNUMBER(+H7/C7*100), +H7/C7*100, "")</f>
        <v>1.7266406972582873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+C9+C12+C16+C17+C24+C32</f>
        <v>1089.4179400000003</v>
      </c>
      <c r="D8" s="5">
        <f>+D9+D12+D16+D17+D24+D32</f>
        <v>1062.8652563295868</v>
      </c>
      <c r="E8" s="5">
        <f>+E9+E12+E16+E17+E24+E32</f>
        <v>1106.25558</v>
      </c>
      <c r="F8" s="5">
        <f t="shared" si="0"/>
        <v>43.390323670413181</v>
      </c>
      <c r="G8" s="5">
        <f t="shared" si="1"/>
        <v>4.0823917624566848</v>
      </c>
      <c r="H8" s="5">
        <f t="shared" si="2"/>
        <v>16.837639999999737</v>
      </c>
      <c r="I8" s="5">
        <f t="shared" si="3"/>
        <v>1.5455629452916604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541.40080000000012</v>
      </c>
      <c r="D9" s="8">
        <f>SUM(D10:D11)</f>
        <v>532.82857953373809</v>
      </c>
      <c r="E9" s="8">
        <f>SUM(E10:E11)</f>
        <v>511.86619999999999</v>
      </c>
      <c r="F9" s="8">
        <f t="shared" si="0"/>
        <v>-20.962379533738101</v>
      </c>
      <c r="G9" s="8">
        <f t="shared" si="1"/>
        <v>-3.9341695132197367</v>
      </c>
      <c r="H9" s="8">
        <f t="shared" si="2"/>
        <v>-29.534600000000125</v>
      </c>
      <c r="I9" s="8">
        <f t="shared" si="3"/>
        <v>-5.4552191278624118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246.15100000000001</v>
      </c>
      <c r="D10" s="10">
        <v>249.88141691203214</v>
      </c>
      <c r="E10" s="10">
        <v>268.42589999999996</v>
      </c>
      <c r="F10" s="10">
        <f t="shared" si="0"/>
        <v>18.544483087967819</v>
      </c>
      <c r="G10" s="10">
        <f t="shared" si="1"/>
        <v>7.4213134042281306</v>
      </c>
      <c r="H10" s="10">
        <f t="shared" si="2"/>
        <v>22.274899999999946</v>
      </c>
      <c r="I10" s="10">
        <f t="shared" si="3"/>
        <v>9.0492827573318593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295.24980000000005</v>
      </c>
      <c r="D11" s="10">
        <v>282.94716262170601</v>
      </c>
      <c r="E11" s="10">
        <v>243.44030000000004</v>
      </c>
      <c r="F11" s="10">
        <f t="shared" si="0"/>
        <v>-39.506862621705977</v>
      </c>
      <c r="G11" s="10">
        <f t="shared" si="1"/>
        <v>-13.962629013716516</v>
      </c>
      <c r="H11" s="10">
        <f t="shared" si="2"/>
        <v>-51.809500000000014</v>
      </c>
      <c r="I11" s="10">
        <f t="shared" si="3"/>
        <v>-17.547683351521322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417.50677999999994</v>
      </c>
      <c r="D12" s="8">
        <f>SUM(D13:D15)</f>
        <v>400.62984876883644</v>
      </c>
      <c r="E12" s="8">
        <f>SUM(E13:E15)</f>
        <v>465.60950000000003</v>
      </c>
      <c r="F12" s="8">
        <f t="shared" si="0"/>
        <v>64.979651231163587</v>
      </c>
      <c r="G12" s="8">
        <f t="shared" si="1"/>
        <v>16.219373426830426</v>
      </c>
      <c r="H12" s="8">
        <f t="shared" si="2"/>
        <v>48.10272000000009</v>
      </c>
      <c r="I12" s="8">
        <f t="shared" si="3"/>
        <v>11.52142247845654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35.540949999999995</v>
      </c>
      <c r="D13" s="10">
        <v>10.865187581261917</v>
      </c>
      <c r="E13" s="10">
        <v>73.928600000000003</v>
      </c>
      <c r="F13" s="10">
        <f t="shared" si="0"/>
        <v>63.063412418738082</v>
      </c>
      <c r="G13" s="10">
        <f t="shared" si="1"/>
        <v>580.41715292147489</v>
      </c>
      <c r="H13" s="10">
        <f t="shared" si="2"/>
        <v>38.387650000000008</v>
      </c>
      <c r="I13" s="10">
        <f t="shared" si="3"/>
        <v>108.00963395744911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255.50642999999999</v>
      </c>
      <c r="D14" s="10">
        <v>256.33130652773065</v>
      </c>
      <c r="E14" s="10">
        <v>262.52289999999999</v>
      </c>
      <c r="F14" s="10">
        <f t="shared" si="0"/>
        <v>6.1915934722693464</v>
      </c>
      <c r="G14" s="10">
        <f t="shared" si="1"/>
        <v>2.4154651868867694</v>
      </c>
      <c r="H14" s="10">
        <f t="shared" si="2"/>
        <v>7.0164699999999982</v>
      </c>
      <c r="I14" s="10">
        <f t="shared" si="3"/>
        <v>2.7461031019845561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126.45939999999999</v>
      </c>
      <c r="D15" s="10">
        <v>133.43335465984387</v>
      </c>
      <c r="E15" s="10">
        <v>129.15799999999999</v>
      </c>
      <c r="F15" s="10">
        <f t="shared" si="0"/>
        <v>-4.2753546598438845</v>
      </c>
      <c r="G15" s="10">
        <f t="shared" si="1"/>
        <v>-3.2041123980903197</v>
      </c>
      <c r="H15" s="10">
        <f t="shared" si="2"/>
        <v>2.698599999999999</v>
      </c>
      <c r="I15" s="10">
        <f t="shared" si="3"/>
        <v>2.1339655256944123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42</v>
      </c>
      <c r="C16" s="8">
        <v>50.140600000000006</v>
      </c>
      <c r="D16" s="8">
        <v>54.204082701083216</v>
      </c>
      <c r="E16" s="8">
        <v>46.997999999999998</v>
      </c>
      <c r="F16" s="8">
        <f t="shared" si="0"/>
        <v>-7.2060827010832185</v>
      </c>
      <c r="G16" s="8">
        <f t="shared" si="1"/>
        <v>-13.294354118715143</v>
      </c>
      <c r="H16" s="8">
        <f t="shared" si="2"/>
        <v>-3.1426000000000087</v>
      </c>
      <c r="I16" s="8">
        <f t="shared" si="3"/>
        <v>-6.267575577476153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39.507800000000003</v>
      </c>
      <c r="D17" s="8">
        <f>SUM(D18:D23)</f>
        <v>43.395355157253107</v>
      </c>
      <c r="E17" s="8">
        <f>SUM(E18:E23)</f>
        <v>38.392699999999998</v>
      </c>
      <c r="F17" s="8">
        <f t="shared" si="0"/>
        <v>-5.0026551572531091</v>
      </c>
      <c r="G17" s="8">
        <f t="shared" si="1"/>
        <v>-11.528088983544048</v>
      </c>
      <c r="H17" s="8">
        <f t="shared" si="2"/>
        <v>-1.1151000000000053</v>
      </c>
      <c r="I17" s="8">
        <f t="shared" si="3"/>
        <v>-2.8224806240793088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4.5716999999999999</v>
      </c>
      <c r="D18" s="10">
        <v>5.0241037929735404</v>
      </c>
      <c r="E18" s="10">
        <v>4.9503999999999992</v>
      </c>
      <c r="F18" s="10">
        <f t="shared" si="0"/>
        <v>-7.3703792973541127E-2</v>
      </c>
      <c r="G18" s="10">
        <f t="shared" si="1"/>
        <v>-1.4670037883496665</v>
      </c>
      <c r="H18" s="10">
        <f t="shared" si="2"/>
        <v>0.37869999999999937</v>
      </c>
      <c r="I18" s="10">
        <f t="shared" si="3"/>
        <v>8.2835706629918704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19.437900000000003</v>
      </c>
      <c r="D19" s="10">
        <v>21.45917436331429</v>
      </c>
      <c r="E19" s="10">
        <v>17.760199999999998</v>
      </c>
      <c r="F19" s="10">
        <f t="shared" si="0"/>
        <v>-3.6989743633142922</v>
      </c>
      <c r="G19" s="10">
        <f t="shared" si="1"/>
        <v>-17.237263189575014</v>
      </c>
      <c r="H19" s="10">
        <f t="shared" si="2"/>
        <v>-1.6777000000000051</v>
      </c>
      <c r="I19" s="10">
        <f t="shared" si="3"/>
        <v>-8.6310764022862809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4.2756000000000007</v>
      </c>
      <c r="D20" s="10">
        <v>4.5835000878649002</v>
      </c>
      <c r="E20" s="10">
        <v>4.3567999999999989</v>
      </c>
      <c r="F20" s="10">
        <f t="shared" si="0"/>
        <v>-0.22670008786490126</v>
      </c>
      <c r="G20" s="10">
        <f t="shared" si="1"/>
        <v>-4.946003785733609</v>
      </c>
      <c r="H20" s="10">
        <f t="shared" si="2"/>
        <v>8.1199999999998163E-2</v>
      </c>
      <c r="I20" s="10">
        <f t="shared" si="3"/>
        <v>1.8991486574983194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10.9893</v>
      </c>
      <c r="D21" s="10">
        <v>12.078305386752207</v>
      </c>
      <c r="E21" s="10">
        <v>11.157699999999998</v>
      </c>
      <c r="F21" s="10">
        <f t="shared" si="0"/>
        <v>-0.92060538675220904</v>
      </c>
      <c r="G21" s="10">
        <f t="shared" si="1"/>
        <v>-7.6219747495534635</v>
      </c>
      <c r="H21" s="10">
        <f t="shared" si="2"/>
        <v>0.16839999999999833</v>
      </c>
      <c r="I21" s="10">
        <f t="shared" si="3"/>
        <v>1.5323996978879304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0.23330000000000001</v>
      </c>
      <c r="D22" s="10">
        <v>0.25027152634817196</v>
      </c>
      <c r="E22" s="10">
        <v>0.1676</v>
      </c>
      <c r="F22" s="10">
        <f t="shared" si="0"/>
        <v>-8.2671526348171959E-2</v>
      </c>
      <c r="G22" s="10">
        <f t="shared" si="1"/>
        <v>-33.03273350926915</v>
      </c>
      <c r="H22" s="10">
        <f t="shared" si="2"/>
        <v>-6.5700000000000008E-2</v>
      </c>
      <c r="I22" s="10">
        <f t="shared" si="3"/>
        <v>-28.161165880840123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hidden="1" customHeight="1" x14ac:dyDescent="0.25">
      <c r="A23" s="21"/>
      <c r="B23" s="9" t="s">
        <v>18</v>
      </c>
      <c r="C23" s="10">
        <v>0</v>
      </c>
      <c r="D23" s="10">
        <v>0</v>
      </c>
      <c r="E23" s="10">
        <v>0</v>
      </c>
      <c r="F23" s="10">
        <f t="shared" si="0"/>
        <v>0</v>
      </c>
      <c r="G23" s="10" t="str">
        <f t="shared" si="1"/>
        <v/>
      </c>
      <c r="H23" s="10">
        <f t="shared" si="2"/>
        <v>0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SUM(C25:C29)</f>
        <v>9.8813600000000008</v>
      </c>
      <c r="D24" s="8">
        <f>SUM(D25:D29)</f>
        <v>10.826622182841092</v>
      </c>
      <c r="E24" s="8">
        <f>SUM(E25:E29)</f>
        <v>12.49518</v>
      </c>
      <c r="F24" s="8">
        <f t="shared" si="0"/>
        <v>1.6685578171589075</v>
      </c>
      <c r="G24" s="8">
        <f t="shared" si="1"/>
        <v>15.411619515118696</v>
      </c>
      <c r="H24" s="8">
        <f t="shared" si="2"/>
        <v>2.6138199999999987</v>
      </c>
      <c r="I24" s="8">
        <f t="shared" si="3"/>
        <v>26.452026846506943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6.6641000000000004</v>
      </c>
      <c r="D25" s="10">
        <v>7.3914886627073795</v>
      </c>
      <c r="E25" s="10">
        <v>8.9197799999999994</v>
      </c>
      <c r="F25" s="10">
        <f t="shared" si="0"/>
        <v>1.5282913372926199</v>
      </c>
      <c r="G25" s="10">
        <f t="shared" si="1"/>
        <v>20.676367197901271</v>
      </c>
      <c r="H25" s="10">
        <f t="shared" si="2"/>
        <v>2.255679999999999</v>
      </c>
      <c r="I25" s="10">
        <f t="shared" si="3"/>
        <v>33.848231569154109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hidden="1" customHeight="1" x14ac:dyDescent="0.25">
      <c r="A26" s="21"/>
      <c r="B26" s="9" t="s">
        <v>21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>
        <v>0</v>
      </c>
      <c r="D27" s="10">
        <v>0</v>
      </c>
      <c r="E27" s="10">
        <v>0</v>
      </c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3.2172599999999996</v>
      </c>
      <c r="D28" s="10">
        <v>3.4351335201337116</v>
      </c>
      <c r="E28" s="10">
        <v>3.5754000000000001</v>
      </c>
      <c r="F28" s="10">
        <f t="shared" si="0"/>
        <v>0.14026647986628848</v>
      </c>
      <c r="G28" s="10">
        <f t="shared" si="1"/>
        <v>4.0832904760228548</v>
      </c>
      <c r="H28" s="10">
        <f t="shared" si="2"/>
        <v>0.35814000000000057</v>
      </c>
      <c r="I28" s="10">
        <f t="shared" si="3"/>
        <v>11.131832677495776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>
        <v>0</v>
      </c>
      <c r="D31" s="10"/>
      <c r="E31" s="10">
        <v>0</v>
      </c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20.25" customHeight="1" x14ac:dyDescent="0.25">
      <c r="A32" s="1"/>
      <c r="B32" s="7" t="s">
        <v>27</v>
      </c>
      <c r="C32" s="8">
        <f>SUM(C33:C39)</f>
        <v>30.980599999999999</v>
      </c>
      <c r="D32" s="8">
        <f>SUM(D33:D39)</f>
        <v>20.9807679858353</v>
      </c>
      <c r="E32" s="8">
        <f>SUM(E33:E39)</f>
        <v>30.893999999999998</v>
      </c>
      <c r="F32" s="8">
        <f t="shared" si="0"/>
        <v>9.9132320141646986</v>
      </c>
      <c r="G32" s="8">
        <f t="shared" si="1"/>
        <v>47.249137976538307</v>
      </c>
      <c r="H32" s="8">
        <f t="shared" si="2"/>
        <v>-8.6600000000000676E-2</v>
      </c>
      <c r="I32" s="8">
        <f t="shared" si="3"/>
        <v>-0.27952977024331577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15" customHeight="1" x14ac:dyDescent="0.25">
      <c r="A33" s="1"/>
      <c r="B33" s="9" t="s">
        <v>28</v>
      </c>
      <c r="C33" s="10">
        <v>2.484</v>
      </c>
      <c r="D33" s="10">
        <v>2.3221994464730731</v>
      </c>
      <c r="E33" s="10">
        <v>2.0099999999999998</v>
      </c>
      <c r="F33" s="10">
        <f t="shared" si="0"/>
        <v>-0.31219944647307329</v>
      </c>
      <c r="G33" s="10">
        <f t="shared" si="1"/>
        <v>-13.444127159156713</v>
      </c>
      <c r="H33" s="10">
        <f t="shared" si="2"/>
        <v>-0.4740000000000002</v>
      </c>
      <c r="I33" s="10">
        <f t="shared" si="3"/>
        <v>-19.082125603864743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29</v>
      </c>
      <c r="C34" s="10">
        <v>18.97</v>
      </c>
      <c r="D34" s="10">
        <v>18.658568539362225</v>
      </c>
      <c r="E34" s="10">
        <v>19.158099999999997</v>
      </c>
      <c r="F34" s="10">
        <f t="shared" si="0"/>
        <v>0.49953146063777254</v>
      </c>
      <c r="G34" s="10">
        <f t="shared" si="1"/>
        <v>2.6772228511740224</v>
      </c>
      <c r="H34" s="10">
        <f t="shared" si="2"/>
        <v>0.1880999999999986</v>
      </c>
      <c r="I34" s="10">
        <f t="shared" si="3"/>
        <v>0.99156562994200637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30</v>
      </c>
      <c r="C35" s="10">
        <v>9.5265999999999984</v>
      </c>
      <c r="D35" s="10">
        <v>0</v>
      </c>
      <c r="E35" s="10">
        <v>9.6454000000000004</v>
      </c>
      <c r="F35" s="10">
        <f t="shared" si="0"/>
        <v>9.6454000000000004</v>
      </c>
      <c r="G35" s="10" t="str">
        <f t="shared" si="1"/>
        <v/>
      </c>
      <c r="H35" s="10">
        <f t="shared" si="2"/>
        <v>0.11880000000000202</v>
      </c>
      <c r="I35" s="10">
        <f t="shared" si="3"/>
        <v>1.2470346188566965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31</v>
      </c>
      <c r="C36" s="10">
        <v>0</v>
      </c>
      <c r="D36" s="10">
        <v>0</v>
      </c>
      <c r="E36" s="10">
        <v>8.0500000000000002E-2</v>
      </c>
      <c r="F36" s="10">
        <f t="shared" si="0"/>
        <v>8.0500000000000002E-2</v>
      </c>
      <c r="G36" s="10" t="str">
        <f t="shared" si="1"/>
        <v/>
      </c>
      <c r="H36" s="10">
        <f t="shared" si="2"/>
        <v>8.0500000000000002E-2</v>
      </c>
      <c r="I36" s="10" t="str">
        <f t="shared" si="3"/>
        <v/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hidden="1" customHeight="1" x14ac:dyDescent="0.25">
      <c r="A37" s="21"/>
      <c r="B37" s="9" t="s">
        <v>32</v>
      </c>
      <c r="C37" s="10"/>
      <c r="D37" s="10"/>
      <c r="E37" s="10"/>
      <c r="F37" s="10">
        <f t="shared" si="0"/>
        <v>0</v>
      </c>
      <c r="G37" s="10" t="str">
        <f t="shared" si="1"/>
        <v/>
      </c>
      <c r="H37" s="10">
        <f t="shared" si="2"/>
        <v>0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0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21" customHeight="1" x14ac:dyDescent="0.4">
      <c r="A40" s="1"/>
      <c r="B40" s="3" t="s">
        <v>35</v>
      </c>
      <c r="C40" s="5">
        <f>SUM(C41:C43)</f>
        <v>33.084849999999996</v>
      </c>
      <c r="D40" s="5">
        <f>SUM(D41:D43)</f>
        <v>64.670642312455115</v>
      </c>
      <c r="E40" s="5">
        <f>SUM(E41:E43)</f>
        <v>35.628800000000005</v>
      </c>
      <c r="F40" s="5">
        <f t="shared" si="0"/>
        <v>-29.04184231245511</v>
      </c>
      <c r="G40" s="5">
        <f t="shared" si="1"/>
        <v>-44.907304572822923</v>
      </c>
      <c r="H40" s="5">
        <f t="shared" si="2"/>
        <v>2.5439500000000095</v>
      </c>
      <c r="I40" s="5">
        <f t="shared" si="3"/>
        <v>7.6891689096369173</v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15" customHeight="1" x14ac:dyDescent="0.25">
      <c r="A41" s="1"/>
      <c r="B41" s="9" t="s">
        <v>36</v>
      </c>
      <c r="C41" s="10">
        <v>7.4634999999999998</v>
      </c>
      <c r="D41" s="10">
        <v>0</v>
      </c>
      <c r="E41" s="10">
        <v>8.5482000000000014</v>
      </c>
      <c r="F41" s="10">
        <f t="shared" si="0"/>
        <v>8.5482000000000014</v>
      </c>
      <c r="G41" s="10" t="str">
        <f t="shared" si="1"/>
        <v/>
      </c>
      <c r="H41" s="10">
        <f t="shared" si="2"/>
        <v>1.0847000000000016</v>
      </c>
      <c r="I41" s="10">
        <f t="shared" si="3"/>
        <v>14.533395859851298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15" customHeight="1" x14ac:dyDescent="0.25">
      <c r="A42" s="1"/>
      <c r="B42" s="9" t="s">
        <v>37</v>
      </c>
      <c r="C42" s="10">
        <v>1.1153299999999999</v>
      </c>
      <c r="D42" s="10">
        <v>0</v>
      </c>
      <c r="E42" s="10">
        <v>1.2990999999999999</v>
      </c>
      <c r="F42" s="10">
        <f t="shared" si="0"/>
        <v>1.2990999999999999</v>
      </c>
      <c r="G42" s="10" t="str">
        <f t="shared" si="1"/>
        <v/>
      </c>
      <c r="H42" s="10">
        <f t="shared" si="2"/>
        <v>0.18376999999999999</v>
      </c>
      <c r="I42" s="10">
        <f t="shared" si="3"/>
        <v>16.476737826472881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15" customHeight="1" x14ac:dyDescent="0.25">
      <c r="A43" s="1"/>
      <c r="B43" s="9" t="s">
        <v>38</v>
      </c>
      <c r="C43" s="10">
        <v>24.506019999999996</v>
      </c>
      <c r="D43" s="10">
        <v>64.670642312455115</v>
      </c>
      <c r="E43" s="10">
        <v>25.781500000000005</v>
      </c>
      <c r="F43" s="10">
        <f t="shared" si="0"/>
        <v>-38.889142312455107</v>
      </c>
      <c r="G43" s="10">
        <f t="shared" si="1"/>
        <v>-60.134151945735859</v>
      </c>
      <c r="H43" s="10">
        <f t="shared" si="2"/>
        <v>1.2754800000000088</v>
      </c>
      <c r="I43" s="10">
        <f t="shared" si="3"/>
        <v>5.204761931966142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6" hidden="1" customHeight="1" x14ac:dyDescent="0.25">
      <c r="A44" s="1"/>
      <c r="B44" s="18"/>
      <c r="C44" s="19"/>
      <c r="D44" s="19"/>
      <c r="E44" s="19"/>
      <c r="F44" s="19"/>
      <c r="G44" s="19"/>
      <c r="H44" s="19"/>
      <c r="I44" s="20"/>
      <c r="J44" s="1"/>
      <c r="K44" s="6"/>
      <c r="L44" s="6"/>
      <c r="M44" s="6"/>
      <c r="N44" s="6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6"/>
      <c r="M45" s="6"/>
      <c r="N45" s="6"/>
    </row>
    <row r="46" spans="1:14" ht="21" customHeight="1" x14ac:dyDescent="0.2">
      <c r="A46" s="1"/>
      <c r="B46" s="12" t="s">
        <v>39</v>
      </c>
      <c r="C46" s="12"/>
      <c r="D46" s="1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40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3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2023-03-02T19:49:59Z</dcterms:modified>
</cp:coreProperties>
</file>