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259D2B96-6DAA-496B-A35A-C0DAB1B89030}" xr6:coauthVersionLast="36" xr6:coauthVersionMax="36" xr10:uidLastSave="{00000000-0000-0000-0000-000000000000}"/>
  <bookViews>
    <workbookView xWindow="0" yWindow="0" windowWidth="14790" windowHeight="11895" activeTab="1" xr2:uid="{90B56DF7-5D8B-4AB5-B09C-551E1A26D5A4}"/>
  </bookViews>
  <sheets>
    <sheet name="Ings22xmes" sheetId="10" r:id="rId1"/>
    <sheet name="Ings22vrsPto.eIng21" sheetId="11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/>
  <c r="C17" i="10"/>
  <c r="C12" i="10"/>
  <c r="C9" i="10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V32" i="10"/>
  <c r="V12" i="10"/>
  <c r="M8" i="11" l="1"/>
  <c r="V24" i="10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<sst xmlns="http://schemas.openxmlformats.org/spreadsheetml/2006/main" count="115" uniqueCount="67">
  <si>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</si>
  <si>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</si>
  <si>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</si>
  <si>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</si>
  <si>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</si>
  <si>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</si>
  <si>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</si>
  <si>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</si>
  <si>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</si>
  <si>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</si>
  <si>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</si>
  <si>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</si>
  <si>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</si>
  <si>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</si>
  <si>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</si>
  <si>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</si>
  <si>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</si>
  <si>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</si>
  <si>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</si>
  <si>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</si>
  <si>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</si>
  <si>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</si>
  <si>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</si>
  <si>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</si>
  <si>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</si>
  <si>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</si>
  <si>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</si>
  <si>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</si>
  <si>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</si>
  <si>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</si>
  <si>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</si>
  <si>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</si>
  <si>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</si>
  <si>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</si>
  <si>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</si>
  <si>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</si>
  <si>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</si>
  <si>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</si>
  <si>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</si>
  <si>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</si>
  <si>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</si>
  <si>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</si>
  <si>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</si>
  <si>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</si>
  <si>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</si>
  <si>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</si>
  <si>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</si>
  <si>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</si>
  <si>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</si>
  <si>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</si>
  <si>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</si>
  <si>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</si>
  <si>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</si>
  <si>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</si>
  <si>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</si>
  <si>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</si>
  <si>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</si>
  <si>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</si>
  <si>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</si>
  <si>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</si>
  <si>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</si>
  <si>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</si>
  <si>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</si>
  <si>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30 Nov.</t>
  </si>
  <si>
    <t>Al 30 Nov.</t>
  </si>
  <si>
    <t>INGRESOS AL 30 DE NOVIEMBRE DE 2022, VRS EJECUTADO  2021 (Preliminar)</t>
  </si>
  <si>
    <t>COMPARATIVO ACUMULADO AL 30 DE NOVIEMBRE DE 2022, VRS EJECUTADO  2021 Y PRESUPUESTO 2022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</si>
</sst>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#,##0.000000"/>
    <numFmt numFmtId="166" formatCode="0.0%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1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7" fontId="11" fillId="0" borderId="0" applyFont="0" applyFill="0" applyBorder="0" applyAlignment="0" applyProtection="0"/>
    <xf numFmtId="169" fontId="15" fillId="0" borderId="0">
      <protection locked="0"/>
    </xf>
    <xf numFmtId="170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7" applyNumberFormat="0" applyFill="0" applyAlignment="0" applyProtection="0"/>
    <xf numFmtId="168" fontId="15" fillId="0" borderId="8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1" applyNumberFormat="1" applyFont="1"/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8" fillId="3" borderId="0" xfId="1" applyNumberFormat="1" applyFont="1" applyFill="1" applyBorder="1"/>
    <xf numFmtId="0" fontId="1" fillId="3" borderId="0" xfId="1" applyFont="1" applyFill="1"/>
    <xf numFmtId="166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T13" sqref="T13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4" width="7.7109375" style="2" customWidth="1"/>
    <col min="15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63</v>
      </c>
      <c r="D6" s="25" t="s">
        <v>49</v>
      </c>
      <c r="E6" s="26" t="s">
        <v>50</v>
      </c>
      <c r="F6" s="26" t="s">
        <v>51</v>
      </c>
      <c r="G6" s="26" t="s">
        <v>52</v>
      </c>
      <c r="H6" s="26" t="s">
        <v>53</v>
      </c>
      <c r="I6" s="26" t="s">
        <v>54</v>
      </c>
      <c r="J6" s="26" t="s">
        <v>55</v>
      </c>
      <c r="K6" s="26" t="s">
        <v>56</v>
      </c>
      <c r="L6" s="26" t="s">
        <v>57</v>
      </c>
      <c r="M6" s="26" t="s">
        <v>58</v>
      </c>
      <c r="N6" s="26" t="s">
        <v>59</v>
      </c>
      <c r="O6" s="26" t="s">
        <v>60</v>
      </c>
      <c r="P6" s="26" t="s">
        <v>63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61</v>
      </c>
      <c r="C7" s="5">
        <f>+C8+C40</f>
        <v>5560.385870000001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635.41669999999999</v>
      </c>
      <c r="I7" s="5">
        <f t="shared" si="0"/>
        <v>489.48710000000005</v>
      </c>
      <c r="J7" s="5">
        <f t="shared" si="0"/>
        <v>515.19603000000006</v>
      </c>
      <c r="K7" s="5">
        <f t="shared" si="0"/>
        <v>502.88723000000005</v>
      </c>
      <c r="L7" s="5">
        <f t="shared" si="0"/>
        <v>474.37669999999997</v>
      </c>
      <c r="M7" s="5">
        <f t="shared" si="0"/>
        <v>489.30060000000003</v>
      </c>
      <c r="N7" s="5">
        <f t="shared" si="0"/>
        <v>504.31691999999998</v>
      </c>
      <c r="O7" s="5">
        <f t="shared" si="0"/>
        <v>0</v>
      </c>
      <c r="P7" s="5">
        <f>SUM(D7:O7)</f>
        <v>6260.3716000000013</v>
      </c>
      <c r="Q7" s="6">
        <f t="shared" ref="Q7:Q43" si="1">+P7-C7</f>
        <v>699.98573000000033</v>
      </c>
      <c r="R7" s="6">
        <f t="shared" ref="R7:R43" si="2">IF(ISNUMBER(+Q7/C7*100), +Q7/C7*100, "")</f>
        <v>12.588797726730434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5348.9018700000006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616.8193</v>
      </c>
      <c r="I8" s="6">
        <f t="shared" si="3"/>
        <v>471.95830000000007</v>
      </c>
      <c r="J8" s="6">
        <f t="shared" si="3"/>
        <v>484.08923000000004</v>
      </c>
      <c r="K8" s="6">
        <f t="shared" si="3"/>
        <v>489.95953000000003</v>
      </c>
      <c r="L8" s="6">
        <f t="shared" si="3"/>
        <v>463.08089999999999</v>
      </c>
      <c r="M8" s="6">
        <f t="shared" si="3"/>
        <v>477.15640000000002</v>
      </c>
      <c r="N8" s="6">
        <f t="shared" si="3"/>
        <v>489.78381999999999</v>
      </c>
      <c r="O8" s="6">
        <f t="shared" si="3"/>
        <v>0</v>
      </c>
      <c r="P8" s="6">
        <f>SUM(D8:O8)</f>
        <v>6067.4854500000001</v>
      </c>
      <c r="Q8" s="6">
        <f t="shared" si="1"/>
        <v>718.58357999999953</v>
      </c>
      <c r="R8" s="6">
        <f t="shared" si="2"/>
        <v>13.43422626670845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  <c r="Y8" s="28"/>
    </row>
    <row r="9" spans="1:26" ht="21" customHeight="1" x14ac:dyDescent="0.25">
      <c r="A9" s="1"/>
      <c r="B9" s="8" t="s">
        <v>7</v>
      </c>
      <c r="C9" s="9">
        <f>SUM(C10:C11)</f>
        <v>2546.80071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258.19589999999999</v>
      </c>
      <c r="I9" s="9">
        <f t="shared" si="4"/>
        <v>239.97050000000002</v>
      </c>
      <c r="J9" s="9">
        <f t="shared" si="4"/>
        <v>233.12199999999999</v>
      </c>
      <c r="K9" s="9">
        <f t="shared" si="4"/>
        <v>259.06909999999999</v>
      </c>
      <c r="L9" s="9">
        <f t="shared" si="4"/>
        <v>232.77680000000001</v>
      </c>
      <c r="M9" s="9">
        <f t="shared" si="4"/>
        <v>235.95570000000004</v>
      </c>
      <c r="N9" s="9">
        <f t="shared" si="4"/>
        <v>244.68920000000003</v>
      </c>
      <c r="O9" s="9">
        <f t="shared" si="4"/>
        <v>0</v>
      </c>
      <c r="P9" s="9">
        <f>SUM(D9:O9)</f>
        <v>2770.3591000000006</v>
      </c>
      <c r="Q9" s="9">
        <f t="shared" si="1"/>
        <v>223.5583900000006</v>
      </c>
      <c r="R9" s="9">
        <f t="shared" si="2"/>
        <v>8.7780087826346094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1115.5547099999999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105.6874</v>
      </c>
      <c r="I10" s="11">
        <v>105.6377</v>
      </c>
      <c r="J10" s="11">
        <v>106.0611</v>
      </c>
      <c r="K10" s="11">
        <v>117.74170000000001</v>
      </c>
      <c r="L10" s="11">
        <v>105.7512</v>
      </c>
      <c r="M10" s="11">
        <v>106.81780000000002</v>
      </c>
      <c r="N10" s="11">
        <v>114.0904</v>
      </c>
      <c r="O10" s="11"/>
      <c r="P10" s="11">
        <f t="shared" ref="P10:P23" si="5">SUM(D10:O10)</f>
        <v>1216.2479000000001</v>
      </c>
      <c r="Q10" s="11">
        <f t="shared" si="1"/>
        <v>100.69319000000019</v>
      </c>
      <c r="R10" s="11">
        <f t="shared" si="2"/>
        <v>9.0262888137508011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1431.2460000000001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152.5085</v>
      </c>
      <c r="I11" s="11">
        <v>134.33280000000002</v>
      </c>
      <c r="J11" s="11">
        <v>127.06089999999999</v>
      </c>
      <c r="K11" s="11">
        <v>141.32739999999998</v>
      </c>
      <c r="L11" s="11">
        <v>127.02560000000001</v>
      </c>
      <c r="M11" s="11">
        <v>129.1379</v>
      </c>
      <c r="N11" s="11">
        <v>130.59880000000001</v>
      </c>
      <c r="O11" s="11"/>
      <c r="P11" s="11">
        <f t="shared" si="5"/>
        <v>1554.1111999999998</v>
      </c>
      <c r="Q11" s="11">
        <f t="shared" si="1"/>
        <v>122.86519999999973</v>
      </c>
      <c r="R11" s="11">
        <f t="shared" si="2"/>
        <v>8.5844921138644033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2048.8596000000002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298.7774</v>
      </c>
      <c r="I12" s="9">
        <f t="shared" si="6"/>
        <v>171.08590000000001</v>
      </c>
      <c r="J12" s="9">
        <f t="shared" si="6"/>
        <v>191.05059999999997</v>
      </c>
      <c r="K12" s="9">
        <f t="shared" si="6"/>
        <v>167.73830000000001</v>
      </c>
      <c r="L12" s="9">
        <f t="shared" si="6"/>
        <v>166.99189999999999</v>
      </c>
      <c r="M12" s="9">
        <f t="shared" si="6"/>
        <v>179.11449999999999</v>
      </c>
      <c r="N12" s="9">
        <f t="shared" si="6"/>
        <v>175.20609999999999</v>
      </c>
      <c r="O12" s="9">
        <f t="shared" si="6"/>
        <v>0</v>
      </c>
      <c r="P12" s="9">
        <f>SUM(D12:O12)</f>
        <v>2598.6889100000003</v>
      </c>
      <c r="Q12" s="9">
        <f t="shared" si="1"/>
        <v>549.82931000000008</v>
      </c>
      <c r="R12" s="9">
        <f t="shared" si="2"/>
        <v>26.835870549646252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537.5539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156.10559999999998</v>
      </c>
      <c r="I13" s="11">
        <v>28.357800000000005</v>
      </c>
      <c r="J13" s="11">
        <v>28.3751</v>
      </c>
      <c r="K13" s="11">
        <v>19.599799999999998</v>
      </c>
      <c r="L13" s="11">
        <v>23.6447</v>
      </c>
      <c r="M13" s="11">
        <v>28.937800000000003</v>
      </c>
      <c r="N13" s="11">
        <v>17.969099999999997</v>
      </c>
      <c r="O13" s="11"/>
      <c r="P13" s="11">
        <f t="shared" si="5"/>
        <v>827.31865000000005</v>
      </c>
      <c r="Q13" s="11">
        <f t="shared" si="1"/>
        <v>289.76475000000005</v>
      </c>
      <c r="R13" s="11">
        <f t="shared" si="2"/>
        <v>53.904315455622232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1004.8979999999999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96.654899999999998</v>
      </c>
      <c r="I14" s="11">
        <v>95.926000000000002</v>
      </c>
      <c r="J14" s="11">
        <v>115.01457000000001</v>
      </c>
      <c r="K14" s="11">
        <v>96.936900000000009</v>
      </c>
      <c r="L14" s="11">
        <v>92.490700000000004</v>
      </c>
      <c r="M14" s="11">
        <v>96.438599999999994</v>
      </c>
      <c r="N14" s="11">
        <v>100.92789999999999</v>
      </c>
      <c r="O14" s="11"/>
      <c r="P14" s="11">
        <f t="shared" si="5"/>
        <v>1179.0003999999999</v>
      </c>
      <c r="Q14" s="11">
        <f t="shared" si="1"/>
        <v>174.10239999999999</v>
      </c>
      <c r="R14" s="11">
        <f t="shared" si="2"/>
        <v>17.325380287352548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506.40770000000003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46.016900000000007</v>
      </c>
      <c r="I15" s="11">
        <v>46.802099999999989</v>
      </c>
      <c r="J15" s="11">
        <v>47.660929999999993</v>
      </c>
      <c r="K15" s="11">
        <v>51.201600000000006</v>
      </c>
      <c r="L15" s="11">
        <v>50.856499999999997</v>
      </c>
      <c r="M15" s="11">
        <v>53.738099999999996</v>
      </c>
      <c r="N15" s="11">
        <v>56.309100000000001</v>
      </c>
      <c r="O15" s="11"/>
      <c r="P15" s="11">
        <f t="shared" si="5"/>
        <v>592.36986000000002</v>
      </c>
      <c r="Q15" s="11">
        <f t="shared" si="1"/>
        <v>85.962159999999983</v>
      </c>
      <c r="R15" s="11">
        <f t="shared" si="2"/>
        <v>16.974891969454646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62</v>
      </c>
      <c r="C16" s="9">
        <v>264.49930000000001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25.61</v>
      </c>
      <c r="I16" s="9">
        <v>26.09</v>
      </c>
      <c r="J16" s="9">
        <v>25.841900000000003</v>
      </c>
      <c r="K16" s="9">
        <v>27.5183</v>
      </c>
      <c r="L16" s="9">
        <v>28.040300000000002</v>
      </c>
      <c r="M16" s="9">
        <v>28.301699999999997</v>
      </c>
      <c r="N16" s="9">
        <v>29.52</v>
      </c>
      <c r="O16" s="9"/>
      <c r="P16" s="9">
        <f t="shared" si="5"/>
        <v>291.3623</v>
      </c>
      <c r="Q16" s="9">
        <f t="shared" si="1"/>
        <v>26.863</v>
      </c>
      <c r="R16" s="9">
        <f t="shared" si="2"/>
        <v>10.156170545630932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207.26215999999997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18.656400000000001</v>
      </c>
      <c r="I17" s="9">
        <f t="shared" si="7"/>
        <v>18.586400000000001</v>
      </c>
      <c r="J17" s="9">
        <f t="shared" si="7"/>
        <v>18.023699999999998</v>
      </c>
      <c r="K17" s="9">
        <f t="shared" si="7"/>
        <v>18.247699999999998</v>
      </c>
      <c r="L17" s="9">
        <f t="shared" si="7"/>
        <v>18.756200000000003</v>
      </c>
      <c r="M17" s="9">
        <f t="shared" si="7"/>
        <v>17.248200000000001</v>
      </c>
      <c r="N17" s="9">
        <f t="shared" si="7"/>
        <v>19.374919999999996</v>
      </c>
      <c r="O17" s="9">
        <f t="shared" si="7"/>
        <v>0</v>
      </c>
      <c r="P17" s="9">
        <f>SUM(D17:O17)</f>
        <v>208.05702000000002</v>
      </c>
      <c r="Q17" s="9">
        <f t="shared" si="1"/>
        <v>0.79486000000005674</v>
      </c>
      <c r="R17" s="9">
        <f t="shared" si="2"/>
        <v>0.38350463972780019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37.070600000000006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2.4457000000000004</v>
      </c>
      <c r="I18" s="11">
        <v>2.3550999999999997</v>
      </c>
      <c r="J18" s="11">
        <v>3.1378000000000004</v>
      </c>
      <c r="K18" s="11">
        <v>3.1293000000000002</v>
      </c>
      <c r="L18" s="11">
        <v>3.0696000000000003</v>
      </c>
      <c r="M18" s="11">
        <v>3.1715</v>
      </c>
      <c r="N18" s="11">
        <v>3.1501999999999999</v>
      </c>
      <c r="O18" s="11"/>
      <c r="P18" s="11">
        <f t="shared" si="5"/>
        <v>30.405999999999999</v>
      </c>
      <c r="Q18" s="11">
        <f t="shared" si="1"/>
        <v>-6.6646000000000072</v>
      </c>
      <c r="R18" s="11">
        <f t="shared" si="2"/>
        <v>-17.978128220206866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83.027959999999993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8.4426000000000023</v>
      </c>
      <c r="I19" s="11">
        <v>7.8908000000000005</v>
      </c>
      <c r="J19" s="11">
        <v>7.6216999999999997</v>
      </c>
      <c r="K19" s="11">
        <v>7.6148999999999996</v>
      </c>
      <c r="L19" s="11">
        <v>8.3716000000000008</v>
      </c>
      <c r="M19" s="11">
        <v>7.4539999999999997</v>
      </c>
      <c r="N19" s="11">
        <v>8.0503</v>
      </c>
      <c r="O19" s="11"/>
      <c r="P19" s="11">
        <f t="shared" si="5"/>
        <v>92.756299999999982</v>
      </c>
      <c r="Q19" s="11">
        <f t="shared" si="1"/>
        <v>9.7283399999999887</v>
      </c>
      <c r="R19" s="11">
        <f t="shared" si="2"/>
        <v>11.716944508813645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25.3996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2.0818000000000003</v>
      </c>
      <c r="I20" s="11">
        <v>2.7476000000000003</v>
      </c>
      <c r="J20" s="11">
        <v>2.6158999999999999</v>
      </c>
      <c r="K20" s="11">
        <v>1.9443000000000001</v>
      </c>
      <c r="L20" s="11">
        <v>1.9078000000000002</v>
      </c>
      <c r="M20" s="11">
        <v>1.8525</v>
      </c>
      <c r="N20" s="11">
        <v>2.9380199999999994</v>
      </c>
      <c r="O20" s="11"/>
      <c r="P20" s="11">
        <f t="shared" si="5"/>
        <v>25.382819999999999</v>
      </c>
      <c r="Q20" s="11">
        <f t="shared" si="1"/>
        <v>-1.6780000000000683E-2</v>
      </c>
      <c r="R20" s="11">
        <f t="shared" si="2"/>
        <v>-6.6064032504451586E-2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56.168999999999997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5.5878999999999994</v>
      </c>
      <c r="I21" s="11">
        <v>5.4939999999999998</v>
      </c>
      <c r="J21" s="11">
        <v>4.5111000000000008</v>
      </c>
      <c r="K21" s="11">
        <v>5.4556999999999993</v>
      </c>
      <c r="L21" s="11">
        <v>5.2370999999999999</v>
      </c>
      <c r="M21" s="11">
        <v>4.6563999999999997</v>
      </c>
      <c r="N21" s="11">
        <v>5.063699999999999</v>
      </c>
      <c r="O21" s="11"/>
      <c r="P21" s="11">
        <f t="shared" si="5"/>
        <v>58.084599999999995</v>
      </c>
      <c r="Q21" s="11">
        <f t="shared" si="1"/>
        <v>1.9155999999999977</v>
      </c>
      <c r="R21" s="11">
        <f t="shared" si="2"/>
        <v>3.4104221189624133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1.089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9.8400000000000001E-2</v>
      </c>
      <c r="I22" s="11">
        <v>9.8899999999999988E-2</v>
      </c>
      <c r="J22" s="11">
        <v>0.13719999999999999</v>
      </c>
      <c r="K22" s="11">
        <v>0.10350000000000001</v>
      </c>
      <c r="L22" s="11">
        <v>0.1701</v>
      </c>
      <c r="M22" s="11">
        <v>0.11380000000000001</v>
      </c>
      <c r="N22" s="11">
        <v>0.17269999999999999</v>
      </c>
      <c r="O22" s="11"/>
      <c r="P22" s="11">
        <f t="shared" si="5"/>
        <v>1.4273</v>
      </c>
      <c r="Q22" s="11">
        <f t="shared" si="1"/>
        <v>0.33830000000000005</v>
      </c>
      <c r="R22" s="11">
        <f t="shared" si="2"/>
        <v>31.065197428833795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4.5060000000000002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/>
      <c r="P23" s="11">
        <f t="shared" si="5"/>
        <v>0</v>
      </c>
      <c r="Q23" s="11">
        <f t="shared" si="1"/>
        <v>-4.5060000000000002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55.797500000000014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5.8021000000000003</v>
      </c>
      <c r="I24" s="9">
        <f t="shared" si="8"/>
        <v>6.0311999999999992</v>
      </c>
      <c r="J24" s="9">
        <f t="shared" si="8"/>
        <v>6.0282299999999998</v>
      </c>
      <c r="K24" s="9">
        <f t="shared" si="8"/>
        <v>7.1853000000000007</v>
      </c>
      <c r="L24" s="9">
        <f t="shared" si="8"/>
        <v>6.1398999999999999</v>
      </c>
      <c r="M24" s="9">
        <f t="shared" si="8"/>
        <v>6.2027999999999999</v>
      </c>
      <c r="N24" s="9">
        <f t="shared" si="8"/>
        <v>6.2180999999999997</v>
      </c>
      <c r="O24" s="9">
        <f t="shared" si="8"/>
        <v>0</v>
      </c>
      <c r="P24" s="9">
        <f>SUM(D24:O24)</f>
        <v>64.737590000000012</v>
      </c>
      <c r="Q24" s="9">
        <f t="shared" si="1"/>
        <v>8.9400899999999979</v>
      </c>
      <c r="R24" s="9">
        <f t="shared" si="2"/>
        <v>16.022384515435274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34.875200000000007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3.8180000000000001</v>
      </c>
      <c r="I25" s="11">
        <v>3.9597999999999995</v>
      </c>
      <c r="J25" s="11">
        <v>3.7364299999999999</v>
      </c>
      <c r="K25" s="11">
        <v>4.8819000000000008</v>
      </c>
      <c r="L25" s="11">
        <v>3.9544999999999999</v>
      </c>
      <c r="M25" s="11">
        <v>4.1248000000000005</v>
      </c>
      <c r="N25" s="11">
        <v>4.1448</v>
      </c>
      <c r="O25" s="11"/>
      <c r="P25" s="11">
        <f t="shared" ref="P25:P43" si="9">SUM(D25:O25)</f>
        <v>42.586930000000009</v>
      </c>
      <c r="Q25" s="11">
        <f t="shared" si="1"/>
        <v>7.7117300000000029</v>
      </c>
      <c r="R25" s="11">
        <f t="shared" si="2"/>
        <v>22.112360645960457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20.922300000000003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1.9841</v>
      </c>
      <c r="I28" s="11">
        <v>2.0713999999999997</v>
      </c>
      <c r="J28" s="11">
        <v>2.2917999999999998</v>
      </c>
      <c r="K28" s="11">
        <v>2.3033999999999999</v>
      </c>
      <c r="L28" s="11">
        <v>2.1854</v>
      </c>
      <c r="M28" s="11">
        <v>2.0779999999999998</v>
      </c>
      <c r="N28" s="11">
        <v>2.0733000000000001</v>
      </c>
      <c r="O28" s="11"/>
      <c r="P28" s="11">
        <f t="shared" si="9"/>
        <v>22.150659999999998</v>
      </c>
      <c r="Q28" s="11">
        <f t="shared" si="1"/>
        <v>1.228359999999995</v>
      </c>
      <c r="R28" s="11">
        <f t="shared" si="2"/>
        <v>5.8710562414265874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225.68259999999998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9.7775000000000016</v>
      </c>
      <c r="I32" s="9">
        <f t="shared" si="11"/>
        <v>10.194300000000002</v>
      </c>
      <c r="J32" s="9">
        <f t="shared" si="11"/>
        <v>10.0228</v>
      </c>
      <c r="K32" s="9">
        <f t="shared" si="11"/>
        <v>10.20083</v>
      </c>
      <c r="L32" s="9">
        <f t="shared" si="11"/>
        <v>10.375800000000002</v>
      </c>
      <c r="M32" s="9">
        <f t="shared" si="11"/>
        <v>10.333500000000001</v>
      </c>
      <c r="N32" s="9">
        <f t="shared" si="11"/>
        <v>14.775500000000001</v>
      </c>
      <c r="O32" s="9">
        <f t="shared" si="11"/>
        <v>0</v>
      </c>
      <c r="P32" s="9">
        <f>SUM(D32:O32)</f>
        <v>134.28053</v>
      </c>
      <c r="Q32" s="9">
        <f t="shared" si="1"/>
        <v>-91.402069999999981</v>
      </c>
      <c r="R32" s="9">
        <f t="shared" si="2"/>
        <v>-40.500273392809191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10.0274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1.1194000000000002</v>
      </c>
      <c r="I33" s="11">
        <v>1.1956</v>
      </c>
      <c r="J33" s="11">
        <v>1.1116999999999999</v>
      </c>
      <c r="K33" s="11">
        <v>1.1803300000000001</v>
      </c>
      <c r="L33" s="11">
        <v>1.1987000000000001</v>
      </c>
      <c r="M33" s="11">
        <v>1.1498000000000002</v>
      </c>
      <c r="N33" s="11">
        <v>1.1578000000000002</v>
      </c>
      <c r="O33" s="11"/>
      <c r="P33" s="11">
        <f t="shared" si="9"/>
        <v>13.21513</v>
      </c>
      <c r="Q33" s="11">
        <f t="shared" si="1"/>
        <v>3.1877300000000002</v>
      </c>
      <c r="R33" s="11">
        <f t="shared" si="2"/>
        <v>31.79019486606698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95.640800000000013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8.658100000000001</v>
      </c>
      <c r="I34" s="11">
        <v>8.9987000000000013</v>
      </c>
      <c r="J34" s="11">
        <v>8.5989000000000004</v>
      </c>
      <c r="K34" s="11">
        <v>9.0205000000000002</v>
      </c>
      <c r="L34" s="11">
        <v>9.1771000000000011</v>
      </c>
      <c r="M34" s="11">
        <v>8.4652999999999992</v>
      </c>
      <c r="N34" s="11">
        <v>8.9821000000000009</v>
      </c>
      <c r="O34" s="11"/>
      <c r="P34" s="11">
        <f t="shared" si="9"/>
        <v>99.034499999999994</v>
      </c>
      <c r="Q34" s="11">
        <f t="shared" si="1"/>
        <v>3.3936999999999813</v>
      </c>
      <c r="R34" s="11">
        <f t="shared" si="2"/>
        <v>3.5483810256710324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44.480399999999996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0.40620000000000006</v>
      </c>
      <c r="N35" s="11">
        <v>4.6356000000000002</v>
      </c>
      <c r="O35" s="11"/>
      <c r="P35" s="11">
        <f t="shared" si="9"/>
        <v>20.793699999999998</v>
      </c>
      <c r="Q35" s="11">
        <f t="shared" si="1"/>
        <v>-23.686699999999998</v>
      </c>
      <c r="R35" s="11">
        <f t="shared" si="2"/>
        <v>-53.251994136743377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>
        <v>0.31219999999999998</v>
      </c>
      <c r="K36" s="11">
        <v>0</v>
      </c>
      <c r="L36" s="11">
        <v>0</v>
      </c>
      <c r="M36" s="11">
        <v>0.31219999999999998</v>
      </c>
      <c r="N36" s="11">
        <v>0</v>
      </c>
      <c r="O36" s="11"/>
      <c r="P36" s="11">
        <f t="shared" si="9"/>
        <v>1.2372000000000001</v>
      </c>
      <c r="Q36" s="11">
        <f t="shared" si="1"/>
        <v>0.37730000000000008</v>
      </c>
      <c r="R36" s="11">
        <f t="shared" si="2"/>
        <v>43.877195022677064</v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/>
      <c r="P38" s="11">
        <f t="shared" si="9"/>
        <v>0</v>
      </c>
      <c r="Q38" s="11">
        <f t="shared" si="1"/>
        <v>-0.60589999999999988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/>
      <c r="P39" s="11">
        <f t="shared" si="9"/>
        <v>0</v>
      </c>
      <c r="Q39" s="11">
        <f t="shared" si="1"/>
        <v>-74.068199999999976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211.48400000000004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18.5974</v>
      </c>
      <c r="I40" s="6">
        <f t="shared" si="12"/>
        <v>17.528800000000004</v>
      </c>
      <c r="J40" s="6">
        <f t="shared" si="12"/>
        <v>31.106800000000003</v>
      </c>
      <c r="K40" s="6">
        <f t="shared" si="12"/>
        <v>12.9277</v>
      </c>
      <c r="L40" s="6">
        <f t="shared" si="12"/>
        <v>11.2958</v>
      </c>
      <c r="M40" s="6">
        <f t="shared" si="12"/>
        <v>12.1442</v>
      </c>
      <c r="N40" s="6">
        <f t="shared" si="12"/>
        <v>14.533100000000001</v>
      </c>
      <c r="O40" s="6">
        <f t="shared" si="12"/>
        <v>0</v>
      </c>
      <c r="P40" s="6">
        <f>SUM(D40:O40)</f>
        <v>192.88614999999999</v>
      </c>
      <c r="Q40" s="6">
        <f t="shared" si="1"/>
        <v>-18.597850000000051</v>
      </c>
      <c r="R40" s="6">
        <f t="shared" si="2"/>
        <v>-8.7939749579164594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42.348500000000001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0.36280000000000001</v>
      </c>
      <c r="N41" s="11">
        <v>4.0934999999999997</v>
      </c>
      <c r="O41" s="11"/>
      <c r="P41" s="11">
        <f t="shared" si="9"/>
        <v>17.266299999999998</v>
      </c>
      <c r="Q41" s="11">
        <f t="shared" si="1"/>
        <v>-25.082200000000004</v>
      </c>
      <c r="R41" s="11">
        <f t="shared" si="2"/>
        <v>-59.22807183253245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10.184200000000001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0.61260000000000003</v>
      </c>
      <c r="I42" s="11">
        <v>0.61820000000000008</v>
      </c>
      <c r="J42" s="11">
        <v>0.52500000000000002</v>
      </c>
      <c r="K42" s="11">
        <v>0.47589999999999999</v>
      </c>
      <c r="L42" s="11">
        <v>0.44269999999999998</v>
      </c>
      <c r="M42" s="11">
        <v>0.4773</v>
      </c>
      <c r="N42" s="11">
        <v>0.51949999999999996</v>
      </c>
      <c r="O42" s="11"/>
      <c r="P42" s="11">
        <f t="shared" si="9"/>
        <v>5.9097299999999997</v>
      </c>
      <c r="Q42" s="11">
        <f t="shared" si="1"/>
        <v>-4.2744700000000009</v>
      </c>
      <c r="R42" s="11">
        <f t="shared" si="2"/>
        <v>-41.971583433161172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158.95130000000003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17.9848</v>
      </c>
      <c r="I43" s="11">
        <v>16.910600000000002</v>
      </c>
      <c r="J43" s="11">
        <v>30.581800000000005</v>
      </c>
      <c r="K43" s="11">
        <v>12.4518</v>
      </c>
      <c r="L43" s="11">
        <v>10.8531</v>
      </c>
      <c r="M43" s="11">
        <v>11.3041</v>
      </c>
      <c r="N43" s="11">
        <v>9.9201000000000015</v>
      </c>
      <c r="O43" s="11"/>
      <c r="P43" s="11">
        <f t="shared" si="9"/>
        <v>169.71012000000002</v>
      </c>
      <c r="Q43" s="11">
        <f t="shared" si="1"/>
        <v>10.758819999999986</v>
      </c>
      <c r="R43" s="11">
        <f t="shared" si="2"/>
        <v>6.7686266170833358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J12 H12 F12 G12 I12 K12:N12 E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P34" sqref="P34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2.28515625" style="2" customWidth="1"/>
    <col min="7" max="7" width="16.42578125" style="2" customWidth="1"/>
    <col min="8" max="9" width="13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7" t="s">
        <v>2</v>
      </c>
      <c r="D5" s="17" t="s">
        <v>46</v>
      </c>
      <c r="E5" s="17" t="s">
        <v>45</v>
      </c>
      <c r="F5" s="42" t="s">
        <v>47</v>
      </c>
      <c r="G5" s="43"/>
      <c r="H5" s="44" t="s">
        <v>48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64</v>
      </c>
      <c r="D6" s="3" t="s">
        <v>64</v>
      </c>
      <c r="E6" s="3" t="s">
        <v>64</v>
      </c>
      <c r="F6" s="18" t="s">
        <v>44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42</v>
      </c>
      <c r="C7" s="5">
        <f>+C8+C40</f>
        <v>5560.385870000001</v>
      </c>
      <c r="D7" s="5">
        <f>+D8+D40</f>
        <v>6192.6679518194287</v>
      </c>
      <c r="E7" s="5">
        <f>+E8+E40</f>
        <v>6260.3716000000004</v>
      </c>
      <c r="F7" s="6">
        <f t="shared" ref="F7:F43" si="0">+E7-D7</f>
        <v>67.70364818057169</v>
      </c>
      <c r="G7" s="6">
        <f t="shared" ref="G7:G43" si="1">IF(ISNUMBER(+F7/D7*100), +F7/D7*100, "")</f>
        <v>1.0932872343119915</v>
      </c>
      <c r="H7" s="6">
        <f t="shared" ref="H7:H43" si="2">+E7-C7</f>
        <v>699.98572999999942</v>
      </c>
      <c r="I7" s="6">
        <f t="shared" ref="I7:I43" si="3">IF(ISNUMBER(+H7/C7*100), +H7/C7*100, "")</f>
        <v>12.588797726730416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5348.9018700000006</v>
      </c>
      <c r="D8" s="6">
        <f>+D9+D12+D16+D17+D24+D32</f>
        <v>5802.8434619928994</v>
      </c>
      <c r="E8" s="6">
        <f>+E9+E12+E16+E17+E24+E32</f>
        <v>6067.4854500000001</v>
      </c>
      <c r="F8" s="6">
        <f t="shared" si="0"/>
        <v>264.64198800710074</v>
      </c>
      <c r="G8" s="6">
        <f t="shared" si="1"/>
        <v>4.5605570741385018</v>
      </c>
      <c r="H8" s="6">
        <f t="shared" si="2"/>
        <v>718.58357999999953</v>
      </c>
      <c r="I8" s="6">
        <f t="shared" si="3"/>
        <v>13.43422626670845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2546.80071</v>
      </c>
      <c r="D9" s="9">
        <f>SUM(D10:D11)</f>
        <v>2764.3298399836185</v>
      </c>
      <c r="E9" s="9">
        <f>SUM(E10:E11)</f>
        <v>2770.3591000000001</v>
      </c>
      <c r="F9" s="9">
        <f t="shared" si="0"/>
        <v>6.0292600163816132</v>
      </c>
      <c r="G9" s="9">
        <f t="shared" si="1"/>
        <v>0.21810928381894334</v>
      </c>
      <c r="H9" s="9">
        <f t="shared" si="2"/>
        <v>223.55839000000014</v>
      </c>
      <c r="I9" s="9">
        <f t="shared" si="3"/>
        <v>8.7780087826345916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1115.5547099999999</v>
      </c>
      <c r="D10" s="11">
        <v>1221.9507682429744</v>
      </c>
      <c r="E10" s="11">
        <v>1216.2478999999998</v>
      </c>
      <c r="F10" s="11">
        <f t="shared" si="0"/>
        <v>-5.7028682429745459</v>
      </c>
      <c r="G10" s="11">
        <f t="shared" si="1"/>
        <v>-0.46670196469327641</v>
      </c>
      <c r="H10" s="11">
        <f t="shared" si="2"/>
        <v>100.69318999999996</v>
      </c>
      <c r="I10" s="11">
        <f t="shared" si="3"/>
        <v>9.0262888137507815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1431.2460000000001</v>
      </c>
      <c r="D11" s="11">
        <v>1542.3790717406441</v>
      </c>
      <c r="E11" s="11">
        <v>1554.1112000000003</v>
      </c>
      <c r="F11" s="11">
        <f t="shared" si="0"/>
        <v>11.732128259356159</v>
      </c>
      <c r="G11" s="11">
        <f t="shared" si="1"/>
        <v>0.76065141665310099</v>
      </c>
      <c r="H11" s="11">
        <f t="shared" si="2"/>
        <v>122.86520000000019</v>
      </c>
      <c r="I11" s="11">
        <f t="shared" si="3"/>
        <v>8.5844921138644352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2048.8596000000002</v>
      </c>
      <c r="D12" s="9">
        <f>SUM(D13:D15)</f>
        <v>2349.1251619947075</v>
      </c>
      <c r="E12" s="9">
        <f>SUM(E13:E15)</f>
        <v>2598.6889099999999</v>
      </c>
      <c r="F12" s="9">
        <f t="shared" si="0"/>
        <v>249.56374800529238</v>
      </c>
      <c r="G12" s="9">
        <f t="shared" si="1"/>
        <v>10.623688854168199</v>
      </c>
      <c r="H12" s="9">
        <f t="shared" si="2"/>
        <v>549.82930999999962</v>
      </c>
      <c r="I12" s="9">
        <f t="shared" si="3"/>
        <v>26.835870549646231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537.5539</v>
      </c>
      <c r="D13" s="11">
        <v>619.97612515363949</v>
      </c>
      <c r="E13" s="11">
        <v>827.31865000000005</v>
      </c>
      <c r="F13" s="11">
        <f t="shared" si="0"/>
        <v>207.34252484636056</v>
      </c>
      <c r="G13" s="11">
        <f t="shared" si="1"/>
        <v>33.443630558350605</v>
      </c>
      <c r="H13" s="11">
        <f t="shared" si="2"/>
        <v>289.76475000000005</v>
      </c>
      <c r="I13" s="11">
        <f t="shared" si="3"/>
        <v>53.904315455622232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1004.8979999999999</v>
      </c>
      <c r="D14" s="11">
        <v>1161.0210231096819</v>
      </c>
      <c r="E14" s="11">
        <v>1179.0003999999999</v>
      </c>
      <c r="F14" s="11">
        <f t="shared" si="0"/>
        <v>17.979376890318008</v>
      </c>
      <c r="G14" s="11">
        <f t="shared" si="1"/>
        <v>1.5485832325552551</v>
      </c>
      <c r="H14" s="11">
        <f t="shared" si="2"/>
        <v>174.10239999999999</v>
      </c>
      <c r="I14" s="11">
        <f t="shared" si="3"/>
        <v>17.325380287352548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506.40770000000003</v>
      </c>
      <c r="D15" s="11">
        <v>568.12801373138609</v>
      </c>
      <c r="E15" s="11">
        <v>592.36986000000002</v>
      </c>
      <c r="F15" s="11">
        <f t="shared" si="0"/>
        <v>24.241846268613926</v>
      </c>
      <c r="G15" s="11">
        <f t="shared" si="1"/>
        <v>4.2669690074595756</v>
      </c>
      <c r="H15" s="11">
        <f t="shared" si="2"/>
        <v>85.962159999999983</v>
      </c>
      <c r="I15" s="11">
        <f t="shared" si="3"/>
        <v>16.974891969454646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43</v>
      </c>
      <c r="C16" s="9">
        <v>264.49930000000001</v>
      </c>
      <c r="D16" s="9">
        <v>283.63485849125288</v>
      </c>
      <c r="E16" s="9">
        <v>291.3623</v>
      </c>
      <c r="F16" s="9">
        <f t="shared" si="0"/>
        <v>7.7274415087471198</v>
      </c>
      <c r="G16" s="9">
        <f t="shared" si="1"/>
        <v>2.7244329381275358</v>
      </c>
      <c r="H16" s="9">
        <f t="shared" si="2"/>
        <v>26.863</v>
      </c>
      <c r="I16" s="9">
        <f t="shared" si="3"/>
        <v>10.156170545630932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207.26215999999997</v>
      </c>
      <c r="D17" s="9">
        <f>SUM(D18:D23)</f>
        <v>242.08491783786459</v>
      </c>
      <c r="E17" s="9">
        <f>SUM(E18:E23)</f>
        <v>208.05701999999999</v>
      </c>
      <c r="F17" s="9">
        <f t="shared" si="0"/>
        <v>-34.0278978378646</v>
      </c>
      <c r="G17" s="9">
        <f t="shared" si="1"/>
        <v>-14.056182492399072</v>
      </c>
      <c r="H17" s="9">
        <f t="shared" si="2"/>
        <v>0.79486000000002832</v>
      </c>
      <c r="I17" s="9">
        <f t="shared" si="3"/>
        <v>0.38350463972778648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37.070600000000006</v>
      </c>
      <c r="D18" s="11">
        <v>33.754181309929166</v>
      </c>
      <c r="E18" s="11">
        <v>30.406000000000002</v>
      </c>
      <c r="F18" s="11">
        <f t="shared" si="0"/>
        <v>-3.3481813099291635</v>
      </c>
      <c r="G18" s="11">
        <f t="shared" si="1"/>
        <v>-9.9193083049069806</v>
      </c>
      <c r="H18" s="11">
        <f t="shared" si="2"/>
        <v>-6.6646000000000036</v>
      </c>
      <c r="I18" s="11">
        <f t="shared" si="3"/>
        <v>-17.978128220206855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83.027959999999993</v>
      </c>
      <c r="D19" s="11">
        <v>105.49284798207573</v>
      </c>
      <c r="E19" s="11">
        <v>92.756299999999996</v>
      </c>
      <c r="F19" s="11">
        <f t="shared" si="0"/>
        <v>-12.736547982075734</v>
      </c>
      <c r="G19" s="11">
        <f t="shared" si="1"/>
        <v>-12.0733758029168</v>
      </c>
      <c r="H19" s="11">
        <f t="shared" si="2"/>
        <v>9.7283400000000029</v>
      </c>
      <c r="I19" s="11">
        <f t="shared" si="3"/>
        <v>11.716944508813661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25.3996</v>
      </c>
      <c r="D20" s="11">
        <v>36.390767540769552</v>
      </c>
      <c r="E20" s="11">
        <v>25.382819999999999</v>
      </c>
      <c r="F20" s="11">
        <f t="shared" si="0"/>
        <v>-11.007947540769553</v>
      </c>
      <c r="G20" s="11">
        <f t="shared" si="1"/>
        <v>-30.249286521470193</v>
      </c>
      <c r="H20" s="11">
        <f t="shared" si="2"/>
        <v>-1.6780000000000683E-2</v>
      </c>
      <c r="I20" s="11">
        <f t="shared" si="3"/>
        <v>-6.6064032504451586E-2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56.168999999999997</v>
      </c>
      <c r="D21" s="11">
        <v>58.276521292950385</v>
      </c>
      <c r="E21" s="11">
        <v>58.084599999999995</v>
      </c>
      <c r="F21" s="11">
        <f t="shared" si="0"/>
        <v>-0.19192129295038995</v>
      </c>
      <c r="G21" s="11">
        <f t="shared" si="1"/>
        <v>-0.32932867077912964</v>
      </c>
      <c r="H21" s="11">
        <f t="shared" si="2"/>
        <v>1.9155999999999977</v>
      </c>
      <c r="I21" s="11">
        <f t="shared" si="3"/>
        <v>3.4104221189624133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1.089</v>
      </c>
      <c r="D22" s="11">
        <v>1.218496169839999</v>
      </c>
      <c r="E22" s="11">
        <v>1.4273</v>
      </c>
      <c r="F22" s="11">
        <f t="shared" si="0"/>
        <v>0.20880383016000104</v>
      </c>
      <c r="G22" s="11">
        <f t="shared" si="1"/>
        <v>17.136190931762972</v>
      </c>
      <c r="H22" s="11">
        <f t="shared" si="2"/>
        <v>0.33830000000000005</v>
      </c>
      <c r="I22" s="11">
        <f t="shared" si="3"/>
        <v>31.065197428833795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4.5060000000000002</v>
      </c>
      <c r="D23" s="11">
        <v>6.9521035422997546</v>
      </c>
      <c r="E23" s="11">
        <v>0</v>
      </c>
      <c r="F23" s="11">
        <f t="shared" si="0"/>
        <v>-6.9521035422997546</v>
      </c>
      <c r="G23" s="11">
        <f t="shared" si="1"/>
        <v>-100</v>
      </c>
      <c r="H23" s="11">
        <f t="shared" si="2"/>
        <v>-4.5060000000000002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55.797500000000014</v>
      </c>
      <c r="D24" s="9">
        <f>SUM(D25:D29)</f>
        <v>61.200399266574522</v>
      </c>
      <c r="E24" s="9">
        <f>SUM(E25:E29)</f>
        <v>64.737590000000012</v>
      </c>
      <c r="F24" s="9">
        <f t="shared" si="0"/>
        <v>3.53719073342549</v>
      </c>
      <c r="G24" s="9">
        <f t="shared" si="1"/>
        <v>5.7796857141704594</v>
      </c>
      <c r="H24" s="9">
        <f t="shared" si="2"/>
        <v>8.9400899999999979</v>
      </c>
      <c r="I24" s="9">
        <f t="shared" si="3"/>
        <v>16.022384515435274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34.875200000000007</v>
      </c>
      <c r="D25" s="11">
        <v>39.836997983065928</v>
      </c>
      <c r="E25" s="11">
        <v>42.586930000000009</v>
      </c>
      <c r="F25" s="11">
        <f t="shared" si="0"/>
        <v>2.749932016934082</v>
      </c>
      <c r="G25" s="11">
        <f t="shared" si="1"/>
        <v>6.9029599522108427</v>
      </c>
      <c r="H25" s="11">
        <f t="shared" si="2"/>
        <v>7.7117300000000029</v>
      </c>
      <c r="I25" s="11">
        <f t="shared" si="3"/>
        <v>22.112360645960457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20.922300000000003</v>
      </c>
      <c r="D28" s="11">
        <v>21.363401283508594</v>
      </c>
      <c r="E28" s="11">
        <v>22.150659999999998</v>
      </c>
      <c r="F28" s="11">
        <f t="shared" si="0"/>
        <v>0.78725871649140444</v>
      </c>
      <c r="G28" s="11">
        <f t="shared" si="1"/>
        <v>3.6850813503144098</v>
      </c>
      <c r="H28" s="11">
        <f t="shared" si="2"/>
        <v>1.228359999999995</v>
      </c>
      <c r="I28" s="11">
        <f t="shared" si="3"/>
        <v>5.8710562414265874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225.68259999999998</v>
      </c>
      <c r="D32" s="9">
        <f>SUM(D33:D39)</f>
        <v>102.46828441888155</v>
      </c>
      <c r="E32" s="9">
        <f>SUM(E33:E39)</f>
        <v>134.28053000000003</v>
      </c>
      <c r="F32" s="9">
        <f t="shared" si="0"/>
        <v>31.812245581118475</v>
      </c>
      <c r="G32" s="9">
        <f t="shared" si="1"/>
        <v>31.045943397542157</v>
      </c>
      <c r="H32" s="9">
        <f t="shared" si="2"/>
        <v>-91.402069999999952</v>
      </c>
      <c r="I32" s="9">
        <f t="shared" si="3"/>
        <v>-40.500273392809177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10.0274</v>
      </c>
      <c r="D33" s="11">
        <v>11.322024110882147</v>
      </c>
      <c r="E33" s="11">
        <v>13.21513</v>
      </c>
      <c r="F33" s="11">
        <f t="shared" si="0"/>
        <v>1.8931058891178534</v>
      </c>
      <c r="G33" s="11">
        <f t="shared" si="1"/>
        <v>16.720560480862229</v>
      </c>
      <c r="H33" s="11">
        <f t="shared" si="2"/>
        <v>3.1877300000000002</v>
      </c>
      <c r="I33" s="11">
        <f t="shared" si="3"/>
        <v>31.79019486606698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95.640800000000013</v>
      </c>
      <c r="D34" s="11">
        <v>91.146260307999412</v>
      </c>
      <c r="E34" s="11">
        <v>99.034500000000008</v>
      </c>
      <c r="F34" s="11">
        <f t="shared" si="0"/>
        <v>7.8882396920005959</v>
      </c>
      <c r="G34" s="11">
        <f t="shared" si="1"/>
        <v>8.6544852913820396</v>
      </c>
      <c r="H34" s="11">
        <f t="shared" si="2"/>
        <v>3.3936999999999955</v>
      </c>
      <c r="I34" s="11">
        <f t="shared" si="3"/>
        <v>3.5483810256710471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44.480399999999996</v>
      </c>
      <c r="D35" s="11">
        <v>0</v>
      </c>
      <c r="E35" s="11">
        <v>20.793700000000001</v>
      </c>
      <c r="F35" s="11">
        <f t="shared" si="0"/>
        <v>20.793700000000001</v>
      </c>
      <c r="G35" s="11" t="str">
        <f t="shared" si="1"/>
        <v/>
      </c>
      <c r="H35" s="11">
        <f t="shared" si="2"/>
        <v>-23.686699999999995</v>
      </c>
      <c r="I35" s="11">
        <f t="shared" si="3"/>
        <v>-53.251994136743363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1.2372000000000001</v>
      </c>
      <c r="F36" s="11">
        <f t="shared" si="0"/>
        <v>1.2372000000000001</v>
      </c>
      <c r="G36" s="11" t="str">
        <f t="shared" si="1"/>
        <v/>
      </c>
      <c r="H36" s="11">
        <f t="shared" si="2"/>
        <v>0.37730000000000008</v>
      </c>
      <c r="I36" s="11">
        <f t="shared" si="3"/>
        <v>43.877195022677064</v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-0.60589999999999988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211.48400000000004</v>
      </c>
      <c r="D40" s="6">
        <f>SUM(D41:D43)</f>
        <v>389.82448982652892</v>
      </c>
      <c r="E40" s="6">
        <f>SUM(E41:E43)</f>
        <v>192.88615000000001</v>
      </c>
      <c r="F40" s="6">
        <f t="shared" si="0"/>
        <v>-196.9383398265289</v>
      </c>
      <c r="G40" s="6">
        <f t="shared" si="1"/>
        <v>-50.519745415216491</v>
      </c>
      <c r="H40" s="6">
        <f t="shared" si="2"/>
        <v>-18.597850000000022</v>
      </c>
      <c r="I40" s="6">
        <f t="shared" si="3"/>
        <v>-8.793974957916447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42.348500000000001</v>
      </c>
      <c r="D41" s="11">
        <v>15.152438554508642</v>
      </c>
      <c r="E41" s="11">
        <v>17.266299999999998</v>
      </c>
      <c r="F41" s="11">
        <f t="shared" si="0"/>
        <v>2.1138614454913558</v>
      </c>
      <c r="G41" s="11">
        <f t="shared" si="1"/>
        <v>13.950635324387253</v>
      </c>
      <c r="H41" s="11">
        <f t="shared" si="2"/>
        <v>-25.082200000000004</v>
      </c>
      <c r="I41" s="11">
        <f t="shared" si="3"/>
        <v>-59.22807183253245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10.184200000000001</v>
      </c>
      <c r="D42" s="11"/>
      <c r="E42" s="11">
        <v>5.9097299999999997</v>
      </c>
      <c r="F42" s="11">
        <f t="shared" si="0"/>
        <v>5.9097299999999997</v>
      </c>
      <c r="G42" s="11" t="str">
        <f t="shared" si="1"/>
        <v/>
      </c>
      <c r="H42" s="11">
        <f t="shared" si="2"/>
        <v>-4.2744700000000009</v>
      </c>
      <c r="I42" s="11">
        <f t="shared" si="3"/>
        <v>-41.971583433161172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158.95130000000003</v>
      </c>
      <c r="D43" s="11">
        <v>374.67205127202027</v>
      </c>
      <c r="E43" s="11">
        <v>169.71012000000002</v>
      </c>
      <c r="F43" s="11">
        <f t="shared" si="0"/>
        <v>-204.96193127202025</v>
      </c>
      <c r="G43" s="11">
        <f t="shared" si="1"/>
        <v>-54.704355602765077</v>
      </c>
      <c r="H43" s="11">
        <f t="shared" si="2"/>
        <v>10.758819999999986</v>
      </c>
      <c r="I43" s="11">
        <f t="shared" si="3"/>
        <v>6.7686266170833358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40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2022-03-01T21:41:33Z</cp:lastPrinted>
  <dcterms:created xsi:type="dcterms:W3CDTF">2022-01-04T19:07:22Z</dcterms:created>
  <dcterms:modified xsi:type="dcterms:W3CDTF">2022-12-02T20:40:45Z</dcterms:modified>
</cp:coreProperties>
</file>