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n Hand\Minero\publicaciones DPEF\Archivos publicados\"/>
    </mc:Choice>
  </mc:AlternateContent>
  <xr:revisionPtr revIDLastSave="0" documentId="13_ncr:1_{13D91F9B-5DA2-47EF-A06E-AEDDBC001E76}" xr6:coauthVersionLast="36" xr6:coauthVersionMax="36" xr10:uidLastSave="{00000000-0000-0000-0000-000000000000}"/>
  <bookViews>
    <workbookView xWindow="0" yWindow="0" windowWidth="28800" windowHeight="13620" activeTab="1" xr2:uid="{90B56DF7-5D8B-4AB5-B09C-551E1A26D5A4}"/>
  </bookViews>
  <sheets>
    <sheet name="Ings22xmes" sheetId="10" r:id="rId1"/>
    <sheet name="Ings22vrsPto.eIng21" sheetId="1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0" l="1"/>
  <c r="C32" i="10"/>
  <c r="C29" i="10"/>
  <c r="C24" i="10" s="1"/>
  <c r="C17" i="10"/>
  <c r="C12" i="10"/>
  <c r="C9" i="10"/>
  <c r="C8" i="10" l="1"/>
  <c r="E40" i="10" l="1"/>
  <c r="E32" i="10"/>
  <c r="E29" i="10"/>
  <c r="E24" i="10" s="1"/>
  <c r="E17" i="10"/>
  <c r="E12" i="10"/>
  <c r="E9" i="10"/>
  <c r="D40" i="10" l="1"/>
  <c r="D32" i="10"/>
  <c r="D29" i="10"/>
  <c r="D24" i="10" s="1"/>
  <c r="D17" i="10"/>
  <c r="D12" i="10"/>
  <c r="D9" i="10"/>
  <c r="N37" i="11" l="1"/>
  <c r="M37" i="11"/>
  <c r="L37" i="11"/>
  <c r="M31" i="11"/>
  <c r="M30" i="11"/>
  <c r="H43" i="11"/>
  <c r="I43" i="11" s="1"/>
  <c r="F43" i="11"/>
  <c r="G43" i="11" s="1"/>
  <c r="H42" i="11"/>
  <c r="I42" i="11" s="1"/>
  <c r="F42" i="11"/>
  <c r="G42" i="11" s="1"/>
  <c r="H41" i="11"/>
  <c r="I41" i="11" s="1"/>
  <c r="F41" i="11"/>
  <c r="G41" i="11" s="1"/>
  <c r="E40" i="11"/>
  <c r="D40" i="11"/>
  <c r="C40" i="11"/>
  <c r="H39" i="11"/>
  <c r="I39" i="11" s="1"/>
  <c r="F39" i="11"/>
  <c r="G39" i="11" s="1"/>
  <c r="H38" i="11"/>
  <c r="I38" i="11" s="1"/>
  <c r="F38" i="11"/>
  <c r="G38" i="11" s="1"/>
  <c r="H37" i="11"/>
  <c r="I37" i="11" s="1"/>
  <c r="F37" i="11"/>
  <c r="G37" i="11" s="1"/>
  <c r="H36" i="11"/>
  <c r="I36" i="11" s="1"/>
  <c r="F36" i="11"/>
  <c r="G36" i="11" s="1"/>
  <c r="H35" i="11"/>
  <c r="I35" i="11" s="1"/>
  <c r="F35" i="11"/>
  <c r="G35" i="11" s="1"/>
  <c r="H34" i="11"/>
  <c r="I34" i="11" s="1"/>
  <c r="F34" i="11"/>
  <c r="G34" i="11" s="1"/>
  <c r="H33" i="11"/>
  <c r="I33" i="11" s="1"/>
  <c r="F33" i="11"/>
  <c r="G33" i="11" s="1"/>
  <c r="E32" i="11"/>
  <c r="D32" i="11"/>
  <c r="C32" i="11"/>
  <c r="H31" i="11"/>
  <c r="I31" i="11" s="1"/>
  <c r="F31" i="11"/>
  <c r="G31" i="11" s="1"/>
  <c r="H30" i="11"/>
  <c r="I30" i="11" s="1"/>
  <c r="F30" i="11"/>
  <c r="G30" i="11" s="1"/>
  <c r="E29" i="11"/>
  <c r="E24" i="11" s="1"/>
  <c r="C29" i="11"/>
  <c r="C24" i="11" s="1"/>
  <c r="H28" i="11"/>
  <c r="I28" i="11" s="1"/>
  <c r="F28" i="11"/>
  <c r="G28" i="11" s="1"/>
  <c r="H27" i="11"/>
  <c r="I27" i="11" s="1"/>
  <c r="F27" i="11"/>
  <c r="G27" i="11" s="1"/>
  <c r="H26" i="11"/>
  <c r="I26" i="11" s="1"/>
  <c r="F26" i="11"/>
  <c r="G26" i="11" s="1"/>
  <c r="H25" i="11"/>
  <c r="I25" i="11" s="1"/>
  <c r="F25" i="11"/>
  <c r="G25" i="11" s="1"/>
  <c r="D24" i="11"/>
  <c r="H23" i="11"/>
  <c r="I23" i="11" s="1"/>
  <c r="F23" i="11"/>
  <c r="G23" i="11" s="1"/>
  <c r="H22" i="11"/>
  <c r="I22" i="11" s="1"/>
  <c r="F22" i="11"/>
  <c r="G22" i="11" s="1"/>
  <c r="H21" i="11"/>
  <c r="I21" i="11" s="1"/>
  <c r="F21" i="11"/>
  <c r="G21" i="11" s="1"/>
  <c r="H20" i="11"/>
  <c r="I20" i="11" s="1"/>
  <c r="F20" i="11"/>
  <c r="G20" i="11" s="1"/>
  <c r="H19" i="11"/>
  <c r="I19" i="11" s="1"/>
  <c r="F19" i="11"/>
  <c r="G19" i="11" s="1"/>
  <c r="H18" i="11"/>
  <c r="I18" i="11" s="1"/>
  <c r="F18" i="11"/>
  <c r="G18" i="11" s="1"/>
  <c r="E17" i="11"/>
  <c r="D17" i="11"/>
  <c r="C17" i="11"/>
  <c r="H16" i="11"/>
  <c r="I16" i="11" s="1"/>
  <c r="F16" i="11"/>
  <c r="G16" i="11" s="1"/>
  <c r="H15" i="11"/>
  <c r="I15" i="11" s="1"/>
  <c r="F15" i="11"/>
  <c r="G15" i="11" s="1"/>
  <c r="H14" i="11"/>
  <c r="I14" i="11" s="1"/>
  <c r="F14" i="11"/>
  <c r="G14" i="11" s="1"/>
  <c r="H13" i="11"/>
  <c r="I13" i="11" s="1"/>
  <c r="F13" i="11"/>
  <c r="G13" i="11" s="1"/>
  <c r="E12" i="11"/>
  <c r="D12" i="11"/>
  <c r="C12" i="11"/>
  <c r="H11" i="11"/>
  <c r="I11" i="11" s="1"/>
  <c r="F11" i="11"/>
  <c r="G11" i="11" s="1"/>
  <c r="H10" i="11"/>
  <c r="I10" i="11" s="1"/>
  <c r="F10" i="11"/>
  <c r="G10" i="11" s="1"/>
  <c r="E9" i="11"/>
  <c r="D9" i="11"/>
  <c r="C9" i="11"/>
  <c r="U37" i="10"/>
  <c r="P10" i="10"/>
  <c r="P11" i="10"/>
  <c r="P13" i="10"/>
  <c r="P14" i="10"/>
  <c r="P15" i="10"/>
  <c r="F40" i="11" l="1"/>
  <c r="G40" i="11" s="1"/>
  <c r="H40" i="11"/>
  <c r="I40" i="11" s="1"/>
  <c r="H29" i="11"/>
  <c r="I29" i="11" s="1"/>
  <c r="H9" i="11"/>
  <c r="I9" i="11" s="1"/>
  <c r="H32" i="11"/>
  <c r="I32" i="11" s="1"/>
  <c r="F17" i="11"/>
  <c r="G17" i="11" s="1"/>
  <c r="H17" i="11"/>
  <c r="I17" i="11" s="1"/>
  <c r="F12" i="11"/>
  <c r="G12" i="11" s="1"/>
  <c r="D8" i="11"/>
  <c r="D7" i="11" s="1"/>
  <c r="H12" i="11"/>
  <c r="I12" i="11" s="1"/>
  <c r="F9" i="11"/>
  <c r="G9" i="11" s="1"/>
  <c r="C8" i="11"/>
  <c r="H24" i="11"/>
  <c r="I24" i="11" s="1"/>
  <c r="F24" i="11"/>
  <c r="G24" i="11" s="1"/>
  <c r="E8" i="11"/>
  <c r="F29" i="11"/>
  <c r="G29" i="11" s="1"/>
  <c r="F32" i="11"/>
  <c r="G32" i="11" s="1"/>
  <c r="C7" i="11" l="1"/>
  <c r="F8" i="11"/>
  <c r="G8" i="11" s="1"/>
  <c r="E7" i="11"/>
  <c r="H8" i="11"/>
  <c r="I8" i="11" s="1"/>
  <c r="F7" i="11" l="1"/>
  <c r="G7" i="11" s="1"/>
  <c r="H7" i="11"/>
  <c r="I7" i="11" s="1"/>
  <c r="P43" i="10" l="1"/>
  <c r="P42" i="10"/>
  <c r="P41" i="10"/>
  <c r="O40" i="10"/>
  <c r="N40" i="10"/>
  <c r="M40" i="10"/>
  <c r="L40" i="10"/>
  <c r="K40" i="10"/>
  <c r="J40" i="10"/>
  <c r="I40" i="10"/>
  <c r="H40" i="10"/>
  <c r="G40" i="10"/>
  <c r="F40" i="10"/>
  <c r="P39" i="10"/>
  <c r="P38" i="10"/>
  <c r="P37" i="10"/>
  <c r="P36" i="10"/>
  <c r="P35" i="10"/>
  <c r="P34" i="10"/>
  <c r="P33" i="10"/>
  <c r="O32" i="10"/>
  <c r="N32" i="10"/>
  <c r="M32" i="10"/>
  <c r="L32" i="10"/>
  <c r="K32" i="10"/>
  <c r="J32" i="10"/>
  <c r="I32" i="10"/>
  <c r="H32" i="10"/>
  <c r="G32" i="10"/>
  <c r="F32" i="10"/>
  <c r="P31" i="10"/>
  <c r="P30" i="10"/>
  <c r="O29" i="10"/>
  <c r="O24" i="10" s="1"/>
  <c r="N29" i="10"/>
  <c r="N24" i="10" s="1"/>
  <c r="M29" i="10"/>
  <c r="M24" i="10" s="1"/>
  <c r="L29" i="10"/>
  <c r="L24" i="10" s="1"/>
  <c r="K29" i="10"/>
  <c r="K24" i="10" s="1"/>
  <c r="J29" i="10"/>
  <c r="J24" i="10" s="1"/>
  <c r="I29" i="10"/>
  <c r="I24" i="10" s="1"/>
  <c r="H29" i="10"/>
  <c r="H24" i="10" s="1"/>
  <c r="G29" i="10"/>
  <c r="G24" i="10" s="1"/>
  <c r="F29" i="10"/>
  <c r="F24" i="10" s="1"/>
  <c r="P28" i="10"/>
  <c r="P27" i="10"/>
  <c r="P26" i="10"/>
  <c r="P25" i="10"/>
  <c r="P23" i="10"/>
  <c r="P22" i="10"/>
  <c r="P21" i="10"/>
  <c r="P20" i="10"/>
  <c r="P19" i="10"/>
  <c r="P18" i="10"/>
  <c r="O17" i="10"/>
  <c r="N17" i="10"/>
  <c r="M17" i="10"/>
  <c r="L17" i="10"/>
  <c r="K17" i="10"/>
  <c r="J17" i="10"/>
  <c r="I17" i="10"/>
  <c r="H17" i="10"/>
  <c r="G17" i="10"/>
  <c r="F17" i="10"/>
  <c r="P16" i="10"/>
  <c r="Q15" i="10"/>
  <c r="R15" i="10" s="1"/>
  <c r="Q14" i="10"/>
  <c r="R14" i="10" s="1"/>
  <c r="Q13" i="10"/>
  <c r="R13" i="10" s="1"/>
  <c r="O12" i="10"/>
  <c r="N12" i="10"/>
  <c r="M12" i="10"/>
  <c r="L12" i="10"/>
  <c r="K12" i="10"/>
  <c r="J12" i="10"/>
  <c r="I12" i="10"/>
  <c r="H12" i="10"/>
  <c r="G12" i="10"/>
  <c r="F12" i="10"/>
  <c r="Q11" i="10"/>
  <c r="R11" i="10" s="1"/>
  <c r="Q10" i="10"/>
  <c r="R10" i="10" s="1"/>
  <c r="O9" i="10"/>
  <c r="N9" i="10"/>
  <c r="M9" i="10"/>
  <c r="L9" i="10"/>
  <c r="K9" i="10"/>
  <c r="J9" i="10"/>
  <c r="I9" i="10"/>
  <c r="H9" i="10"/>
  <c r="G9" i="10"/>
  <c r="F9" i="10"/>
  <c r="Q19" i="10" l="1"/>
  <c r="R19" i="10" s="1"/>
  <c r="Q34" i="10"/>
  <c r="R34" i="10" s="1"/>
  <c r="Q20" i="10"/>
  <c r="R20" i="10" s="1"/>
  <c r="Q25" i="10"/>
  <c r="R25" i="10" s="1"/>
  <c r="Q35" i="10"/>
  <c r="R35" i="10" s="1"/>
  <c r="Q21" i="10"/>
  <c r="R21" i="10" s="1"/>
  <c r="Q26" i="10"/>
  <c r="R26" i="10" s="1"/>
  <c r="Q36" i="10"/>
  <c r="R36" i="10" s="1"/>
  <c r="Q22" i="10"/>
  <c r="R22" i="10" s="1"/>
  <c r="Q27" i="10"/>
  <c r="R27" i="10" s="1"/>
  <c r="Q37" i="10"/>
  <c r="R37" i="10" s="1"/>
  <c r="V37" i="10"/>
  <c r="Q23" i="10"/>
  <c r="R23" i="10" s="1"/>
  <c r="Q28" i="10"/>
  <c r="R28" i="10" s="1"/>
  <c r="Q30" i="10"/>
  <c r="R30" i="10" s="1"/>
  <c r="Q38" i="10"/>
  <c r="R38" i="10" s="1"/>
  <c r="Q16" i="10"/>
  <c r="R16" i="10" s="1"/>
  <c r="Q18" i="10"/>
  <c r="R18" i="10" s="1"/>
  <c r="Q31" i="10"/>
  <c r="R31" i="10" s="1"/>
  <c r="Q33" i="10"/>
  <c r="R33" i="10" s="1"/>
  <c r="Q39" i="10"/>
  <c r="R39" i="10" s="1"/>
  <c r="Q43" i="10"/>
  <c r="R43" i="10" s="1"/>
  <c r="P40" i="10"/>
  <c r="Q41" i="10"/>
  <c r="R41" i="10" s="1"/>
  <c r="Q42" i="10"/>
  <c r="R42" i="10" s="1"/>
  <c r="K8" i="10"/>
  <c r="K7" i="10" s="1"/>
  <c r="E8" i="10"/>
  <c r="E7" i="10" s="1"/>
  <c r="P24" i="10"/>
  <c r="H8" i="10"/>
  <c r="H7" i="10" s="1"/>
  <c r="N8" i="10"/>
  <c r="N7" i="10" s="1"/>
  <c r="P12" i="10"/>
  <c r="L8" i="10"/>
  <c r="L7" i="10" s="1"/>
  <c r="O8" i="10"/>
  <c r="O7" i="10" s="1"/>
  <c r="P29" i="10"/>
  <c r="D8" i="10"/>
  <c r="D7" i="10" s="1"/>
  <c r="J8" i="10"/>
  <c r="J7" i="10" s="1"/>
  <c r="F8" i="10"/>
  <c r="F7" i="10" s="1"/>
  <c r="P32" i="10"/>
  <c r="I8" i="10"/>
  <c r="I7" i="10" s="1"/>
  <c r="G8" i="10"/>
  <c r="G7" i="10" s="1"/>
  <c r="M8" i="10"/>
  <c r="M7" i="10" s="1"/>
  <c r="P9" i="10"/>
  <c r="P17" i="10"/>
  <c r="Q17" i="10" l="1"/>
  <c r="R17" i="10" s="1"/>
  <c r="Q9" i="10"/>
  <c r="R9" i="10" s="1"/>
  <c r="Q12" i="10"/>
  <c r="R12" i="10" s="1"/>
  <c r="Q29" i="10"/>
  <c r="R29" i="10" s="1"/>
  <c r="Q32" i="10"/>
  <c r="R32" i="10" s="1"/>
  <c r="C7" i="10"/>
  <c r="Q24" i="10"/>
  <c r="R24" i="10" s="1"/>
  <c r="Q40" i="10"/>
  <c r="R40" i="10" s="1"/>
  <c r="P7" i="10"/>
  <c r="P8" i="10"/>
  <c r="Q8" i="10" l="1"/>
  <c r="R8" i="10" s="1"/>
  <c r="Q7" i="10"/>
  <c r="R7" i="10" s="1"/>
  <c r="M42" i="11" l="1"/>
  <c r="M41" i="11"/>
  <c r="M40" i="11"/>
  <c r="M38" i="11"/>
  <c r="M35" i="11"/>
  <c r="M33" i="11"/>
  <c r="M29" i="11"/>
  <c r="M28" i="11"/>
  <c r="M27" i="11"/>
  <c r="M26" i="11"/>
  <c r="M25" i="11"/>
  <c r="M23" i="11"/>
  <c r="M22" i="11"/>
  <c r="M21" i="11"/>
  <c r="M20" i="11"/>
  <c r="M19" i="11"/>
  <c r="M16" i="11"/>
  <c r="M15" i="11"/>
  <c r="M13" i="11"/>
  <c r="M11" i="11"/>
  <c r="V33" i="10" l="1"/>
  <c r="V34" i="10"/>
  <c r="U9" i="10"/>
  <c r="V10" i="10"/>
  <c r="V41" i="10"/>
  <c r="V21" i="10"/>
  <c r="V22" i="10"/>
  <c r="V23" i="10"/>
  <c r="V27" i="10"/>
  <c r="M14" i="11"/>
  <c r="L35" i="11"/>
  <c r="U35" i="10"/>
  <c r="L10" i="11"/>
  <c r="U10" i="10"/>
  <c r="M12" i="11"/>
  <c r="N14" i="11"/>
  <c r="N16" i="11"/>
  <c r="U21" i="10"/>
  <c r="L21" i="11"/>
  <c r="L23" i="11"/>
  <c r="U23" i="10"/>
  <c r="L26" i="11"/>
  <c r="U26" i="10"/>
  <c r="N27" i="11"/>
  <c r="L30" i="11"/>
  <c r="U30" i="10"/>
  <c r="U39" i="10"/>
  <c r="L39" i="11"/>
  <c r="U41" i="10"/>
  <c r="L41" i="11"/>
  <c r="L19" i="11"/>
  <c r="U19" i="10"/>
  <c r="U33" i="10"/>
  <c r="L33" i="11"/>
  <c r="N42" i="11"/>
  <c r="M9" i="11"/>
  <c r="M10" i="11"/>
  <c r="L13" i="11"/>
  <c r="U13" i="10"/>
  <c r="L15" i="11"/>
  <c r="U15" i="10"/>
  <c r="N19" i="11"/>
  <c r="U28" i="10"/>
  <c r="L28" i="11"/>
  <c r="N30" i="11"/>
  <c r="N33" i="11"/>
  <c r="N35" i="11"/>
  <c r="M39" i="11"/>
  <c r="N11" i="11"/>
  <c r="N22" i="11"/>
  <c r="N40" i="11"/>
  <c r="N10" i="11"/>
  <c r="U18" i="10"/>
  <c r="L18" i="11"/>
  <c r="U20" i="10"/>
  <c r="L20" i="11"/>
  <c r="N21" i="11"/>
  <c r="N23" i="11"/>
  <c r="N26" i="11"/>
  <c r="U34" i="10"/>
  <c r="L34" i="11"/>
  <c r="U36" i="10"/>
  <c r="L36" i="11"/>
  <c r="N39" i="11"/>
  <c r="N41" i="11"/>
  <c r="N38" i="11"/>
  <c r="U11" i="10"/>
  <c r="L11" i="11"/>
  <c r="N13" i="11"/>
  <c r="N15" i="11"/>
  <c r="M18" i="11"/>
  <c r="U22" i="10"/>
  <c r="L22" i="11"/>
  <c r="L25" i="11"/>
  <c r="U25" i="10"/>
  <c r="N28" i="11"/>
  <c r="L31" i="11"/>
  <c r="U31" i="10"/>
  <c r="M34" i="11"/>
  <c r="M36" i="11"/>
  <c r="L38" i="11"/>
  <c r="U38" i="10"/>
  <c r="L40" i="11"/>
  <c r="U40" i="10"/>
  <c r="L42" i="11"/>
  <c r="U42" i="10"/>
  <c r="N25" i="11"/>
  <c r="L14" i="11"/>
  <c r="U14" i="10"/>
  <c r="U16" i="10"/>
  <c r="L16" i="11"/>
  <c r="N18" i="11"/>
  <c r="N20" i="11"/>
  <c r="U27" i="10"/>
  <c r="L27" i="11"/>
  <c r="N31" i="11"/>
  <c r="N34" i="11"/>
  <c r="N36" i="11"/>
  <c r="M24" i="11"/>
  <c r="M32" i="11"/>
  <c r="M17" i="11"/>
  <c r="V40" i="10"/>
  <c r="V38" i="10"/>
  <c r="V42" i="10"/>
  <c r="V39" i="10"/>
  <c r="V13" i="10"/>
  <c r="V14" i="10"/>
  <c r="V15" i="10"/>
  <c r="V16" i="10"/>
  <c r="V30" i="10"/>
  <c r="V31" i="10"/>
  <c r="V11" i="10"/>
  <c r="M43" i="11" l="1"/>
  <c r="V36" i="10"/>
  <c r="L9" i="11"/>
  <c r="V35" i="10"/>
  <c r="V9" i="10"/>
  <c r="V26" i="10"/>
  <c r="V19" i="10"/>
  <c r="V17" i="10"/>
  <c r="V43" i="10"/>
  <c r="V25" i="10"/>
  <c r="V18" i="10"/>
  <c r="V28" i="10"/>
  <c r="V29" i="10"/>
  <c r="V20" i="10"/>
  <c r="N43" i="11"/>
  <c r="N9" i="11"/>
  <c r="N17" i="11"/>
  <c r="U24" i="10"/>
  <c r="L24" i="11"/>
  <c r="N29" i="11"/>
  <c r="L29" i="11"/>
  <c r="U29" i="10"/>
  <c r="L12" i="11"/>
  <c r="U12" i="10"/>
  <c r="N12" i="11"/>
  <c r="L17" i="11"/>
  <c r="U17" i="10"/>
  <c r="L43" i="11"/>
  <c r="U43" i="10"/>
  <c r="N32" i="11"/>
  <c r="U32" i="10"/>
  <c r="L32" i="11"/>
  <c r="V32" i="10"/>
  <c r="V12" i="10"/>
  <c r="M8" i="11" l="1"/>
  <c r="V24" i="10"/>
  <c r="L8" i="11"/>
  <c r="U8" i="10"/>
  <c r="N24" i="11"/>
  <c r="M7" i="11"/>
  <c r="V8" i="10" l="1"/>
  <c r="L7" i="11"/>
  <c r="U7" i="10"/>
  <c r="N8" i="11"/>
  <c r="V7" i="10"/>
  <c r="N7" i="11" l="1"/>
</calcChain>
</file>

<file path=xl/sharedStrings.xml><?xml version="1.0" encoding="utf-8"?>
<sst xmlns="http://schemas.openxmlformats.org/spreadsheetml/2006/main" count="115" uniqueCount="67">
  <si>
    <t>(Montos en Millones de US$)</t>
  </si>
  <si>
    <t>Concepto</t>
  </si>
  <si>
    <t>Año 2021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</si>
  <si>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</si>
  <si>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</si>
  <si>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</si>
  <si>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</si>
  <si>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</si>
  <si>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</si>
  <si>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</si>
  <si>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</si>
  <si>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</si>
  <si>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</si>
  <si>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</si>
  <si>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</si>
  <si>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</si>
  <si>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</si>
  <si>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</si>
  <si>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</si>
  <si>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</si>
  <si>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</si>
  <si>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</si>
  <si>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</si>
  <si>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</si>
  <si>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</si>
  <si>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</si>
  <si>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</si>
  <si>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</si>
  <si>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</si>
  <si>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</si>
  <si>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</si>
  <si>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</si>
  <si>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</si>
  <si>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</si>
  <si>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</si>
  <si>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</si>
  <si>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</si>
  <si>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</si>
  <si>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</si>
  <si>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Museo Sans 100"/>
        <family val="3"/>
      </rPr>
      <t>1/</t>
    </r>
  </si>
  <si>
    <t>Fuente: Dirección General de Tesorería, según reportes preliminares del Departamento de Ingresos Bancarios.</t>
  </si>
  <si>
    <r>
      <t xml:space="preserve">1/ </t>
    </r>
    <r>
      <rPr>
        <b/>
        <sz val="9"/>
        <rFont val="Museo Sans 100"/>
        <family val="3"/>
      </rPr>
      <t>Incluye ingresos financieros; tasas y derechos; venta de bienes y servicios; y transferencias corrientes</t>
    </r>
  </si>
  <si>
    <t>INGRESOS CORRIENTES Y CONTRIBUCIONES (1+2)</t>
  </si>
  <si>
    <t>DERECHOS ARANCELARIOS A LA IMPORTACION</t>
  </si>
  <si>
    <t xml:space="preserve">Abs. </t>
  </si>
  <si>
    <t>Año 2022</t>
  </si>
  <si>
    <t>Pto. 2022</t>
  </si>
  <si>
    <t>Variac. 22 / Pto. 22</t>
  </si>
  <si>
    <t>Variac. 22 / 21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</si>
  <si>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</si>
  <si>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</si>
  <si>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</si>
  <si>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</si>
  <si>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</si>
  <si>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</si>
  <si>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</si>
  <si>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</si>
  <si>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</si>
  <si>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</si>
  <si>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</si>
  <si>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</si>
  <si>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</si>
  <si>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</si>
  <si>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Al 30 Sep.</t>
  </si>
  <si>
    <t xml:space="preserve">COMPARATIVO ACUMULADO AL 30 DE SEPTIEMBRE DE 2022, VRS EJECUTADO  2021 Y PRESUPUESTO 2022 </t>
  </si>
  <si>
    <t xml:space="preserve">INGRESOS AL 30 DE SEPTIEMBRE DE 2022, VRS EJECUTADO  2021 </t>
  </si>
  <si>
    <t>Al  30 Sep.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</si>
</sst>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"/>
    <numFmt numFmtId="166" formatCode="#,##0.000000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vertAlign val="superscript"/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4">
    <xf numFmtId="0" fontId="0" fillId="0" borderId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1" applyFont="1" applyFill="1"/>
    <xf numFmtId="0" fontId="1" fillId="0" borderId="0" xfId="1" applyFont="1"/>
    <xf numFmtId="0" fontId="3" fillId="2" borderId="4" xfId="1" applyFont="1" applyFill="1" applyBorder="1" applyAlignment="1">
      <alignment horizontal="center" vertical="center" wrapText="1"/>
    </xf>
    <xf numFmtId="0" fontId="4" fillId="0" borderId="1" xfId="1" applyFont="1" applyFill="1" applyBorder="1"/>
    <xf numFmtId="165" fontId="5" fillId="0" borderId="1" xfId="1" applyNumberFormat="1" applyFont="1" applyFill="1" applyBorder="1" applyAlignment="1"/>
    <xf numFmtId="165" fontId="5" fillId="0" borderId="1" xfId="1" applyNumberFormat="1" applyFont="1" applyFill="1" applyBorder="1"/>
    <xf numFmtId="166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5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5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9" fillId="0" borderId="0" xfId="1" applyFont="1" applyFill="1" applyBorder="1"/>
    <xf numFmtId="0" fontId="1" fillId="4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5" fontId="2" fillId="0" borderId="0" xfId="1" applyNumberFormat="1" applyFont="1" applyFill="1" applyBorder="1"/>
    <xf numFmtId="165" fontId="8" fillId="0" borderId="0" xfId="1" applyNumberFormat="1" applyFont="1" applyFill="1" applyBorder="1"/>
    <xf numFmtId="0" fontId="1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5" fontId="1" fillId="0" borderId="0" xfId="1" applyNumberFormat="1" applyFont="1"/>
    <xf numFmtId="164" fontId="1" fillId="0" borderId="0" xfId="2" applyFont="1"/>
    <xf numFmtId="0" fontId="2" fillId="3" borderId="0" xfId="1" applyFont="1" applyFill="1" applyBorder="1"/>
    <xf numFmtId="165" fontId="2" fillId="3" borderId="0" xfId="1" applyNumberFormat="1" applyFont="1" applyFill="1" applyBorder="1"/>
    <xf numFmtId="165" fontId="8" fillId="3" borderId="0" xfId="1" applyNumberFormat="1" applyFont="1" applyFill="1" applyBorder="1"/>
    <xf numFmtId="0" fontId="1" fillId="3" borderId="0" xfId="1" applyFont="1" applyFill="1"/>
    <xf numFmtId="167" fontId="1" fillId="0" borderId="0" xfId="3" applyNumberFormat="1" applyFont="1"/>
    <xf numFmtId="0" fontId="9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justify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</cellXfs>
  <cellStyles count="4">
    <cellStyle name="Millares 2" xfId="2" xr:uid="{599ABF07-B81E-46E8-8ACE-24B92FEABFC0}"/>
    <cellStyle name="Normal" xfId="0" builtinId="0"/>
    <cellStyle name="Normal 2" xfId="1" xr:uid="{34FA7ABE-38E8-4227-AC48-712BAD3581F6}"/>
    <cellStyle name="Porcentaje 2" xfId="3" xr:uid="{BDC296CD-51A5-4878-B822-3503ACF70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0AAC5-E2EB-42D5-BA39-49C2E3485C2A}">
  <sheetPr>
    <tabColor rgb="FF002060"/>
    <pageSetUpPr fitToPage="1"/>
  </sheetPr>
  <dimension ref="A1:Z68"/>
  <sheetViews>
    <sheetView showGridLines="0" zoomScale="80" zoomScaleNormal="80" workbookViewId="0">
      <selection activeCell="T13" sqref="T13"/>
    </sheetView>
  </sheetViews>
  <sheetFormatPr defaultColWidth="11.42578125" defaultRowHeight="12.75" x14ac:dyDescent="0.2"/>
  <cols>
    <col min="1" max="1" width="1.7109375" style="2" customWidth="1"/>
    <col min="2" max="2" width="58" style="2" customWidth="1"/>
    <col min="3" max="3" width="12.140625" style="2" customWidth="1"/>
    <col min="4" max="12" width="10.140625" style="2" customWidth="1"/>
    <col min="13" max="15" width="7.7109375" style="2" hidden="1" customWidth="1"/>
    <col min="16" max="16" width="12" style="2" customWidth="1"/>
    <col min="17" max="18" width="9.7109375" style="2" customWidth="1"/>
    <col min="19" max="19" width="1.7109375" style="2" customWidth="1"/>
    <col min="20" max="20" width="11.42578125" style="2"/>
    <col min="21" max="22" width="13.7109375" style="2" hidden="1" customWidth="1"/>
    <col min="23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6" ht="15.75" x14ac:dyDescent="0.25">
      <c r="A2" s="1"/>
      <c r="B2" s="36" t="s">
        <v>65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1"/>
      <c r="T2" s="1"/>
    </row>
    <row r="3" spans="1:26" ht="16.5" customHeight="1" x14ac:dyDescent="0.25">
      <c r="A3" s="1"/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37" t="s">
        <v>1</v>
      </c>
      <c r="C5" s="24" t="s">
        <v>2</v>
      </c>
      <c r="D5" s="38" t="s">
        <v>45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 t="s">
        <v>3</v>
      </c>
      <c r="R5" s="40"/>
      <c r="S5" s="1"/>
      <c r="T5" s="1"/>
      <c r="U5" s="1"/>
      <c r="V5" s="1"/>
    </row>
    <row r="6" spans="1:26" ht="31.5" customHeight="1" x14ac:dyDescent="0.2">
      <c r="A6" s="1"/>
      <c r="B6" s="37"/>
      <c r="C6" s="3" t="s">
        <v>66</v>
      </c>
      <c r="D6" s="25" t="s">
        <v>49</v>
      </c>
      <c r="E6" s="26" t="s">
        <v>50</v>
      </c>
      <c r="F6" s="26" t="s">
        <v>51</v>
      </c>
      <c r="G6" s="26" t="s">
        <v>52</v>
      </c>
      <c r="H6" s="26" t="s">
        <v>53</v>
      </c>
      <c r="I6" s="26" t="s">
        <v>54</v>
      </c>
      <c r="J6" s="26" t="s">
        <v>55</v>
      </c>
      <c r="K6" s="26" t="s">
        <v>56</v>
      </c>
      <c r="L6" s="26" t="s">
        <v>57</v>
      </c>
      <c r="M6" s="26" t="s">
        <v>58</v>
      </c>
      <c r="N6" s="26" t="s">
        <v>59</v>
      </c>
      <c r="O6" s="26" t="s">
        <v>60</v>
      </c>
      <c r="P6" s="26" t="s">
        <v>66</v>
      </c>
      <c r="Q6" s="26" t="s">
        <v>4</v>
      </c>
      <c r="R6" s="27" t="s">
        <v>5</v>
      </c>
      <c r="S6" s="1"/>
      <c r="T6" s="1"/>
      <c r="U6" s="1"/>
      <c r="V6" s="1"/>
      <c r="Z6" s="28"/>
    </row>
    <row r="7" spans="1:26" ht="21" customHeight="1" x14ac:dyDescent="0.4">
      <c r="A7" s="1"/>
      <c r="B7" s="4" t="s">
        <v>61</v>
      </c>
      <c r="C7" s="5">
        <f>+C8+C40</f>
        <v>4581.2347</v>
      </c>
      <c r="D7" s="5">
        <f>+D8+D40</f>
        <v>625.65864999999985</v>
      </c>
      <c r="E7" s="5">
        <f t="shared" ref="E7:O7" si="0">+E8+E40</f>
        <v>496.84413999999998</v>
      </c>
      <c r="F7" s="5">
        <f t="shared" si="0"/>
        <v>574.04900000000009</v>
      </c>
      <c r="G7" s="5">
        <f t="shared" si="0"/>
        <v>952.83853000000022</v>
      </c>
      <c r="H7" s="5">
        <f t="shared" si="0"/>
        <v>635.41669999999999</v>
      </c>
      <c r="I7" s="5">
        <f t="shared" si="0"/>
        <v>489.48710000000005</v>
      </c>
      <c r="J7" s="5">
        <f t="shared" si="0"/>
        <v>515.19603000000006</v>
      </c>
      <c r="K7" s="5">
        <f t="shared" si="0"/>
        <v>502.88723000000005</v>
      </c>
      <c r="L7" s="5">
        <f t="shared" si="0"/>
        <v>474.13309999999996</v>
      </c>
      <c r="M7" s="5">
        <f t="shared" si="0"/>
        <v>0</v>
      </c>
      <c r="N7" s="5">
        <f t="shared" si="0"/>
        <v>0</v>
      </c>
      <c r="O7" s="5">
        <f t="shared" si="0"/>
        <v>0</v>
      </c>
      <c r="P7" s="5">
        <f>SUM(D7:O7)</f>
        <v>5266.5104800000008</v>
      </c>
      <c r="Q7" s="6">
        <f t="shared" ref="Q7:Q43" si="1">+P7-C7</f>
        <v>685.27578000000085</v>
      </c>
      <c r="R7" s="6">
        <f t="shared" ref="R7:R43" si="2">IF(ISNUMBER(+Q7/C7*100), +Q7/C7*100, "")</f>
        <v>14.958320733927927</v>
      </c>
      <c r="S7" s="1"/>
      <c r="T7" s="7"/>
      <c r="U7" s="7" t="e">
        <f>C7-#REF!</f>
        <v>#REF!</v>
      </c>
      <c r="V7" s="7" t="e">
        <f>+P7-#REF!</f>
        <v>#REF!</v>
      </c>
      <c r="X7" s="29"/>
    </row>
    <row r="8" spans="1:26" ht="21" customHeight="1" x14ac:dyDescent="0.4">
      <c r="A8" s="1"/>
      <c r="B8" s="4" t="s">
        <v>6</v>
      </c>
      <c r="C8" s="6">
        <f>+C9+C12+C16+C17+C24+C32</f>
        <v>4412.6499999999996</v>
      </c>
      <c r="D8" s="6">
        <f>+D9+D12+D16+D17+D24+D32</f>
        <v>607.50314999999989</v>
      </c>
      <c r="E8" s="6">
        <f t="shared" ref="E8:O8" si="3">+E9+E12+E16+E17+E24+E32</f>
        <v>481.91478999999998</v>
      </c>
      <c r="F8" s="6">
        <f t="shared" si="3"/>
        <v>545.94030000000009</v>
      </c>
      <c r="G8" s="6">
        <f t="shared" si="3"/>
        <v>939.2797300000002</v>
      </c>
      <c r="H8" s="6">
        <f t="shared" si="3"/>
        <v>616.8193</v>
      </c>
      <c r="I8" s="6">
        <f t="shared" si="3"/>
        <v>471.95830000000007</v>
      </c>
      <c r="J8" s="6">
        <f t="shared" si="3"/>
        <v>484.08923000000004</v>
      </c>
      <c r="K8" s="6">
        <f t="shared" si="3"/>
        <v>489.95953000000003</v>
      </c>
      <c r="L8" s="6">
        <f t="shared" si="3"/>
        <v>462.85149999999993</v>
      </c>
      <c r="M8" s="6">
        <f t="shared" si="3"/>
        <v>0</v>
      </c>
      <c r="N8" s="6">
        <f t="shared" si="3"/>
        <v>0</v>
      </c>
      <c r="O8" s="6">
        <f t="shared" si="3"/>
        <v>0</v>
      </c>
      <c r="P8" s="6">
        <f>SUM(D8:O8)</f>
        <v>5100.3158300000005</v>
      </c>
      <c r="Q8" s="6">
        <f t="shared" si="1"/>
        <v>687.66583000000082</v>
      </c>
      <c r="R8" s="6">
        <f t="shared" si="2"/>
        <v>15.583964964363838</v>
      </c>
      <c r="S8" s="1"/>
      <c r="T8" s="7"/>
      <c r="U8" s="7" t="e">
        <f>C8-#REF!</f>
        <v>#REF!</v>
      </c>
      <c r="V8" s="7" t="e">
        <f>+P8-#REF!</f>
        <v>#REF!</v>
      </c>
      <c r="W8" s="28"/>
      <c r="X8" s="29"/>
    </row>
    <row r="9" spans="1:26" ht="21" customHeight="1" x14ac:dyDescent="0.25">
      <c r="A9" s="1"/>
      <c r="B9" s="8" t="s">
        <v>7</v>
      </c>
      <c r="C9" s="9">
        <f>SUM(C10:C11)</f>
        <v>2049.8602999999998</v>
      </c>
      <c r="D9" s="9">
        <f>SUM(D10:D11)</f>
        <v>288.32619999999997</v>
      </c>
      <c r="E9" s="9">
        <f>SUM(E10:E11)</f>
        <v>253.0746</v>
      </c>
      <c r="F9" s="9">
        <f t="shared" ref="F9:O9" si="4">SUM(F10:F11)</f>
        <v>265.78610000000003</v>
      </c>
      <c r="G9" s="9">
        <f t="shared" si="4"/>
        <v>259.39300000000003</v>
      </c>
      <c r="H9" s="9">
        <f t="shared" si="4"/>
        <v>258.19589999999999</v>
      </c>
      <c r="I9" s="9">
        <f t="shared" si="4"/>
        <v>239.97050000000002</v>
      </c>
      <c r="J9" s="9">
        <f t="shared" si="4"/>
        <v>233.12199999999999</v>
      </c>
      <c r="K9" s="9">
        <f t="shared" si="4"/>
        <v>259.06909999999999</v>
      </c>
      <c r="L9" s="9">
        <f t="shared" si="4"/>
        <v>232.29730000000001</v>
      </c>
      <c r="M9" s="9">
        <f t="shared" si="4"/>
        <v>0</v>
      </c>
      <c r="N9" s="9">
        <f t="shared" si="4"/>
        <v>0</v>
      </c>
      <c r="O9" s="9">
        <f t="shared" si="4"/>
        <v>0</v>
      </c>
      <c r="P9" s="9">
        <f>SUM(D9:O9)</f>
        <v>2289.2347000000004</v>
      </c>
      <c r="Q9" s="9">
        <f t="shared" si="1"/>
        <v>239.37440000000061</v>
      </c>
      <c r="R9" s="9">
        <f t="shared" si="2"/>
        <v>11.677595785429897</v>
      </c>
      <c r="S9" s="1"/>
      <c r="T9" s="7"/>
      <c r="U9" s="7" t="e">
        <f>C9-#REF!</f>
        <v>#REF!</v>
      </c>
      <c r="V9" s="7" t="e">
        <f>+P9-#REF!</f>
        <v>#REF!</v>
      </c>
      <c r="X9" s="29"/>
    </row>
    <row r="10" spans="1:26" ht="15" customHeight="1" x14ac:dyDescent="0.25">
      <c r="A10" s="1"/>
      <c r="B10" s="10" t="s">
        <v>8</v>
      </c>
      <c r="C10" s="11">
        <v>913.22629999999981</v>
      </c>
      <c r="D10" s="11">
        <v>143.226</v>
      </c>
      <c r="E10" s="11">
        <v>102.92500000000001</v>
      </c>
      <c r="F10" s="11">
        <v>101.5051</v>
      </c>
      <c r="G10" s="11">
        <v>106.8045</v>
      </c>
      <c r="H10" s="11">
        <v>105.6874</v>
      </c>
      <c r="I10" s="11">
        <v>105.6377</v>
      </c>
      <c r="J10" s="11">
        <v>106.0611</v>
      </c>
      <c r="K10" s="11">
        <v>117.74170000000001</v>
      </c>
      <c r="L10" s="11">
        <v>105.75239999999999</v>
      </c>
      <c r="M10" s="11"/>
      <c r="N10" s="11"/>
      <c r="O10" s="11"/>
      <c r="P10" s="11">
        <f t="shared" ref="P10:P23" si="5">SUM(D10:O10)</f>
        <v>995.34090000000003</v>
      </c>
      <c r="Q10" s="11">
        <f t="shared" si="1"/>
        <v>82.114600000000223</v>
      </c>
      <c r="R10" s="11">
        <f t="shared" si="2"/>
        <v>8.991703370785558</v>
      </c>
      <c r="S10" s="1"/>
      <c r="T10" s="7"/>
      <c r="U10" s="7" t="e">
        <f>C10-#REF!</f>
        <v>#REF!</v>
      </c>
      <c r="V10" s="7" t="e">
        <f>+P10-#REF!</f>
        <v>#REF!</v>
      </c>
      <c r="Z10" s="28"/>
    </row>
    <row r="11" spans="1:26" ht="15" customHeight="1" x14ac:dyDescent="0.25">
      <c r="A11" s="1"/>
      <c r="B11" s="10" t="s">
        <v>9</v>
      </c>
      <c r="C11" s="11">
        <v>1136.634</v>
      </c>
      <c r="D11" s="11">
        <v>145.1002</v>
      </c>
      <c r="E11" s="11">
        <v>150.14959999999999</v>
      </c>
      <c r="F11" s="11">
        <v>164.28100000000003</v>
      </c>
      <c r="G11" s="11">
        <v>152.58850000000001</v>
      </c>
      <c r="H11" s="11">
        <v>152.5085</v>
      </c>
      <c r="I11" s="11">
        <v>134.33280000000002</v>
      </c>
      <c r="J11" s="11">
        <v>127.06089999999999</v>
      </c>
      <c r="K11" s="11">
        <v>141.32739999999998</v>
      </c>
      <c r="L11" s="11">
        <v>126.5449</v>
      </c>
      <c r="M11" s="11"/>
      <c r="N11" s="11"/>
      <c r="O11" s="11"/>
      <c r="P11" s="11">
        <f t="shared" si="5"/>
        <v>1293.8938000000001</v>
      </c>
      <c r="Q11" s="11">
        <f t="shared" si="1"/>
        <v>157.25980000000004</v>
      </c>
      <c r="R11" s="11">
        <f t="shared" si="2"/>
        <v>13.835570641033087</v>
      </c>
      <c r="S11" s="1"/>
      <c r="T11" s="7"/>
      <c r="U11" s="7" t="e">
        <f>C11-#REF!</f>
        <v>#REF!</v>
      </c>
      <c r="V11" s="7" t="e">
        <f>+P11-#REF!</f>
        <v>#REF!</v>
      </c>
      <c r="Y11" s="28"/>
      <c r="Z11" s="28"/>
    </row>
    <row r="12" spans="1:26" ht="21" customHeight="1" x14ac:dyDescent="0.25">
      <c r="A12" s="1"/>
      <c r="B12" s="8" t="s">
        <v>10</v>
      </c>
      <c r="C12" s="9">
        <f>SUM(C13:C15)</f>
        <v>1747.2921000000001</v>
      </c>
      <c r="D12" s="9">
        <f>SUM(D13:D15)</f>
        <v>250.29088999999999</v>
      </c>
      <c r="E12" s="9">
        <f>SUM(E13:E15)</f>
        <v>167.21589</v>
      </c>
      <c r="F12" s="9">
        <f t="shared" ref="F12:O12" si="6">SUM(F13:F15)</f>
        <v>212.24560000000002</v>
      </c>
      <c r="G12" s="9">
        <f t="shared" si="6"/>
        <v>618.97183000000007</v>
      </c>
      <c r="H12" s="9">
        <f t="shared" si="6"/>
        <v>298.7774</v>
      </c>
      <c r="I12" s="9">
        <f t="shared" si="6"/>
        <v>171.08590000000001</v>
      </c>
      <c r="J12" s="9">
        <f t="shared" si="6"/>
        <v>191.05059999999997</v>
      </c>
      <c r="K12" s="9">
        <f t="shared" si="6"/>
        <v>167.73830000000001</v>
      </c>
      <c r="L12" s="9">
        <f t="shared" si="6"/>
        <v>167.2662</v>
      </c>
      <c r="M12" s="9">
        <f t="shared" si="6"/>
        <v>0</v>
      </c>
      <c r="N12" s="9">
        <f t="shared" si="6"/>
        <v>0</v>
      </c>
      <c r="O12" s="9">
        <f t="shared" si="6"/>
        <v>0</v>
      </c>
      <c r="P12" s="9">
        <f>SUM(D12:O12)</f>
        <v>2244.6426100000003</v>
      </c>
      <c r="Q12" s="9">
        <f t="shared" si="1"/>
        <v>497.35051000000021</v>
      </c>
      <c r="R12" s="9">
        <f t="shared" si="2"/>
        <v>28.464073637144022</v>
      </c>
      <c r="S12" s="1"/>
      <c r="T12" s="7"/>
      <c r="U12" s="7" t="e">
        <f>C12-#REF!</f>
        <v>#REF!</v>
      </c>
      <c r="V12" s="7" t="e">
        <f>+P12-#REF!</f>
        <v>#REF!</v>
      </c>
    </row>
    <row r="13" spans="1:26" ht="15" customHeight="1" x14ac:dyDescent="0.25">
      <c r="A13" s="1"/>
      <c r="B13" s="10" t="s">
        <v>8</v>
      </c>
      <c r="C13" s="11">
        <v>514.97370000000001</v>
      </c>
      <c r="D13" s="11">
        <v>11.09309</v>
      </c>
      <c r="E13" s="11">
        <v>24.447859999999999</v>
      </c>
      <c r="F13" s="11">
        <v>43.389600000000009</v>
      </c>
      <c r="G13" s="11">
        <v>445.39820000000003</v>
      </c>
      <c r="H13" s="11">
        <v>156.10559999999998</v>
      </c>
      <c r="I13" s="11">
        <v>28.357800000000005</v>
      </c>
      <c r="J13" s="11">
        <v>28.3751</v>
      </c>
      <c r="K13" s="11">
        <v>19.599799999999998</v>
      </c>
      <c r="L13" s="11">
        <v>23.649000000000001</v>
      </c>
      <c r="M13" s="11"/>
      <c r="N13" s="11"/>
      <c r="O13" s="11"/>
      <c r="P13" s="11">
        <f t="shared" si="5"/>
        <v>780.41604999999993</v>
      </c>
      <c r="Q13" s="11">
        <f t="shared" si="1"/>
        <v>265.44234999999992</v>
      </c>
      <c r="R13" s="11">
        <f t="shared" si="2"/>
        <v>51.544836173187079</v>
      </c>
      <c r="S13" s="1"/>
      <c r="T13" s="7"/>
      <c r="U13" s="7" t="e">
        <f>C13-#REF!</f>
        <v>#REF!</v>
      </c>
      <c r="V13" s="7" t="e">
        <f>+P13-#REF!</f>
        <v>#REF!</v>
      </c>
    </row>
    <row r="14" spans="1:26" ht="15" customHeight="1" x14ac:dyDescent="0.25">
      <c r="A14" s="1"/>
      <c r="B14" s="10" t="s">
        <v>11</v>
      </c>
      <c r="C14" s="11">
        <v>827.88599999999985</v>
      </c>
      <c r="D14" s="11">
        <v>169.68359999999998</v>
      </c>
      <c r="E14" s="11">
        <v>85.822829999999996</v>
      </c>
      <c r="F14" s="11">
        <v>114.07220000000001</v>
      </c>
      <c r="G14" s="11">
        <v>115.03220000000002</v>
      </c>
      <c r="H14" s="11">
        <v>96.654899999999998</v>
      </c>
      <c r="I14" s="11">
        <v>95.926000000000002</v>
      </c>
      <c r="J14" s="11">
        <v>115.01457000000001</v>
      </c>
      <c r="K14" s="11">
        <v>96.936900000000009</v>
      </c>
      <c r="L14" s="11">
        <v>92.77709999999999</v>
      </c>
      <c r="M14" s="11"/>
      <c r="N14" s="11"/>
      <c r="O14" s="11"/>
      <c r="P14" s="11">
        <f t="shared" si="5"/>
        <v>981.92030000000011</v>
      </c>
      <c r="Q14" s="11">
        <f t="shared" si="1"/>
        <v>154.03430000000026</v>
      </c>
      <c r="R14" s="11">
        <f t="shared" si="2"/>
        <v>18.60573798808052</v>
      </c>
      <c r="S14" s="1"/>
      <c r="T14" s="7"/>
      <c r="U14" s="7" t="e">
        <f>C14-#REF!</f>
        <v>#REF!</v>
      </c>
      <c r="V14" s="7" t="e">
        <f>+P14-#REF!</f>
        <v>#REF!</v>
      </c>
    </row>
    <row r="15" spans="1:26" ht="15" customHeight="1" x14ac:dyDescent="0.25">
      <c r="A15" s="1"/>
      <c r="B15" s="10" t="s">
        <v>12</v>
      </c>
      <c r="C15" s="11">
        <v>404.43240000000003</v>
      </c>
      <c r="D15" s="11">
        <v>69.514200000000002</v>
      </c>
      <c r="E15" s="11">
        <v>56.945200000000007</v>
      </c>
      <c r="F15" s="11">
        <v>54.783799999999999</v>
      </c>
      <c r="G15" s="11">
        <v>58.541430000000005</v>
      </c>
      <c r="H15" s="11">
        <v>46.016900000000007</v>
      </c>
      <c r="I15" s="11">
        <v>46.802099999999989</v>
      </c>
      <c r="J15" s="11">
        <v>47.660929999999993</v>
      </c>
      <c r="K15" s="11">
        <v>51.201600000000006</v>
      </c>
      <c r="L15" s="11">
        <v>50.840100000000007</v>
      </c>
      <c r="M15" s="11"/>
      <c r="N15" s="11"/>
      <c r="O15" s="11"/>
      <c r="P15" s="11">
        <f t="shared" si="5"/>
        <v>482.30626000000001</v>
      </c>
      <c r="Q15" s="11">
        <f t="shared" si="1"/>
        <v>77.873859999999979</v>
      </c>
      <c r="R15" s="11">
        <f t="shared" si="2"/>
        <v>19.255099245263231</v>
      </c>
      <c r="S15" s="1"/>
      <c r="T15" s="7"/>
      <c r="U15" s="7" t="e">
        <f>C15-#REF!</f>
        <v>#REF!</v>
      </c>
      <c r="V15" s="7" t="e">
        <f>+P15-#REF!</f>
        <v>#REF!</v>
      </c>
    </row>
    <row r="16" spans="1:26" ht="21" customHeight="1" x14ac:dyDescent="0.25">
      <c r="A16" s="1"/>
      <c r="B16" s="8" t="s">
        <v>62</v>
      </c>
      <c r="C16" s="9">
        <v>207.34469999999999</v>
      </c>
      <c r="D16" s="9">
        <v>25.932299999999998</v>
      </c>
      <c r="E16" s="9">
        <v>24.208300000000001</v>
      </c>
      <c r="F16" s="9">
        <v>27.857200000000002</v>
      </c>
      <c r="G16" s="9">
        <v>22.442299999999999</v>
      </c>
      <c r="H16" s="9">
        <v>25.61</v>
      </c>
      <c r="I16" s="9">
        <v>26.09</v>
      </c>
      <c r="J16" s="9">
        <v>25.841900000000003</v>
      </c>
      <c r="K16" s="9">
        <v>27.5183</v>
      </c>
      <c r="L16" s="9">
        <v>28.032800000000002</v>
      </c>
      <c r="M16" s="9"/>
      <c r="N16" s="9"/>
      <c r="O16" s="9"/>
      <c r="P16" s="9">
        <f t="shared" si="5"/>
        <v>233.53310000000002</v>
      </c>
      <c r="Q16" s="9">
        <f t="shared" si="1"/>
        <v>26.18840000000003</v>
      </c>
      <c r="R16" s="9">
        <f t="shared" si="2"/>
        <v>12.630368656637971</v>
      </c>
      <c r="S16" s="1"/>
      <c r="T16" s="7"/>
      <c r="U16" s="7" t="e">
        <f>C16-#REF!</f>
        <v>#REF!</v>
      </c>
      <c r="V16" s="7" t="e">
        <f>+P16-#REF!</f>
        <v>#REF!</v>
      </c>
    </row>
    <row r="17" spans="1:25" ht="21" customHeight="1" x14ac:dyDescent="0.25">
      <c r="A17" s="1"/>
      <c r="B17" s="8" t="s">
        <v>13</v>
      </c>
      <c r="C17" s="9">
        <f>SUM(C18:C23)</f>
        <v>166.78299999999999</v>
      </c>
      <c r="D17" s="9">
        <f>SUM(D18:D23)</f>
        <v>21.719799999999999</v>
      </c>
      <c r="E17" s="9">
        <f>SUM(E18:E23)</f>
        <v>17.788</v>
      </c>
      <c r="F17" s="9">
        <f t="shared" ref="F17:O17" si="7">SUM(F18:F23)</f>
        <v>19.562100000000004</v>
      </c>
      <c r="G17" s="9">
        <f t="shared" si="7"/>
        <v>20.093600000000002</v>
      </c>
      <c r="H17" s="9">
        <f t="shared" si="7"/>
        <v>18.656400000000001</v>
      </c>
      <c r="I17" s="9">
        <f t="shared" si="7"/>
        <v>18.586400000000001</v>
      </c>
      <c r="J17" s="9">
        <f t="shared" si="7"/>
        <v>18.023699999999998</v>
      </c>
      <c r="K17" s="9">
        <f t="shared" si="7"/>
        <v>18.247699999999998</v>
      </c>
      <c r="L17" s="9">
        <f t="shared" si="7"/>
        <v>18.755499999999998</v>
      </c>
      <c r="M17" s="9">
        <f t="shared" si="7"/>
        <v>0</v>
      </c>
      <c r="N17" s="9">
        <f t="shared" si="7"/>
        <v>0</v>
      </c>
      <c r="O17" s="9">
        <f t="shared" si="7"/>
        <v>0</v>
      </c>
      <c r="P17" s="9">
        <f>SUM(D17:O17)</f>
        <v>171.4332</v>
      </c>
      <c r="Q17" s="9">
        <f t="shared" si="1"/>
        <v>4.6502000000000123</v>
      </c>
      <c r="R17" s="9">
        <f t="shared" si="2"/>
        <v>2.7881738546494623</v>
      </c>
      <c r="S17" s="1"/>
      <c r="T17" s="7"/>
      <c r="U17" s="7" t="e">
        <f>C17-#REF!</f>
        <v>#REF!</v>
      </c>
      <c r="V17" s="7" t="e">
        <f>+P17-#REF!</f>
        <v>#REF!</v>
      </c>
    </row>
    <row r="18" spans="1:25" ht="15" customHeight="1" x14ac:dyDescent="0.25">
      <c r="A18" s="1"/>
      <c r="B18" s="10" t="s">
        <v>14</v>
      </c>
      <c r="C18" s="11">
        <v>30.278900000000004</v>
      </c>
      <c r="D18" s="11">
        <v>2.4078000000000004</v>
      </c>
      <c r="E18" s="11">
        <v>2.1638999999999995</v>
      </c>
      <c r="F18" s="11">
        <v>2.9337000000000004</v>
      </c>
      <c r="G18" s="11">
        <v>2.4413999999999998</v>
      </c>
      <c r="H18" s="11">
        <v>2.4457000000000004</v>
      </c>
      <c r="I18" s="11">
        <v>2.3550999999999997</v>
      </c>
      <c r="J18" s="11">
        <v>3.1378000000000004</v>
      </c>
      <c r="K18" s="11">
        <v>3.1293000000000002</v>
      </c>
      <c r="L18" s="11">
        <v>3.0693999999999995</v>
      </c>
      <c r="M18" s="11"/>
      <c r="N18" s="11"/>
      <c r="O18" s="11"/>
      <c r="P18" s="11">
        <f t="shared" si="5"/>
        <v>24.084099999999999</v>
      </c>
      <c r="Q18" s="11">
        <f t="shared" si="1"/>
        <v>-6.1948000000000043</v>
      </c>
      <c r="R18" s="11">
        <f t="shared" si="2"/>
        <v>-20.459131606498264</v>
      </c>
      <c r="S18" s="1"/>
      <c r="T18" s="7"/>
      <c r="U18" s="7" t="e">
        <f>C18-#REF!</f>
        <v>#REF!</v>
      </c>
      <c r="V18" s="7" t="e">
        <f>+P18-#REF!</f>
        <v>#REF!</v>
      </c>
    </row>
    <row r="19" spans="1:25" ht="15" customHeight="1" x14ac:dyDescent="0.25">
      <c r="A19" s="1"/>
      <c r="B19" s="10" t="s">
        <v>15</v>
      </c>
      <c r="C19" s="11">
        <v>66.144300000000001</v>
      </c>
      <c r="D19" s="11">
        <v>11.1166</v>
      </c>
      <c r="E19" s="11">
        <v>8.321299999999999</v>
      </c>
      <c r="F19" s="11">
        <v>8.7373000000000012</v>
      </c>
      <c r="G19" s="11">
        <v>9.1352000000000011</v>
      </c>
      <c r="H19" s="11">
        <v>8.4426000000000023</v>
      </c>
      <c r="I19" s="11">
        <v>7.8908000000000005</v>
      </c>
      <c r="J19" s="11">
        <v>7.6216999999999997</v>
      </c>
      <c r="K19" s="11">
        <v>7.6148999999999996</v>
      </c>
      <c r="L19" s="11">
        <v>8.3708999999999989</v>
      </c>
      <c r="M19" s="11"/>
      <c r="N19" s="11"/>
      <c r="O19" s="11"/>
      <c r="P19" s="11">
        <f t="shared" si="5"/>
        <v>77.251299999999986</v>
      </c>
      <c r="Q19" s="11">
        <f t="shared" si="1"/>
        <v>11.106999999999985</v>
      </c>
      <c r="R19" s="11">
        <f t="shared" si="2"/>
        <v>16.792074298163236</v>
      </c>
      <c r="S19" s="1"/>
      <c r="T19" s="7"/>
      <c r="U19" s="7" t="e">
        <f>C19-#REF!</f>
        <v>#REF!</v>
      </c>
      <c r="V19" s="7" t="e">
        <f>+P19-#REF!</f>
        <v>#REF!</v>
      </c>
    </row>
    <row r="20" spans="1:25" ht="15" customHeight="1" x14ac:dyDescent="0.25">
      <c r="A20" s="1"/>
      <c r="B20" s="10" t="s">
        <v>16</v>
      </c>
      <c r="C20" s="11">
        <v>19.2483</v>
      </c>
      <c r="D20" s="11">
        <v>1.8991000000000002</v>
      </c>
      <c r="E20" s="11">
        <v>2.3765000000000001</v>
      </c>
      <c r="F20" s="11">
        <v>2.5428999999999995</v>
      </c>
      <c r="G20" s="11">
        <v>2.4763999999999995</v>
      </c>
      <c r="H20" s="11">
        <v>2.0818000000000003</v>
      </c>
      <c r="I20" s="11">
        <v>2.7476000000000003</v>
      </c>
      <c r="J20" s="11">
        <v>2.6158999999999999</v>
      </c>
      <c r="K20" s="11">
        <v>1.9443000000000001</v>
      </c>
      <c r="L20" s="11">
        <v>1.9079999999999999</v>
      </c>
      <c r="M20" s="11"/>
      <c r="N20" s="11"/>
      <c r="O20" s="11"/>
      <c r="P20" s="11">
        <f t="shared" si="5"/>
        <v>20.592500000000001</v>
      </c>
      <c r="Q20" s="11">
        <f t="shared" si="1"/>
        <v>1.3442000000000007</v>
      </c>
      <c r="R20" s="11">
        <f t="shared" si="2"/>
        <v>6.9834738652244654</v>
      </c>
      <c r="S20" s="1"/>
      <c r="T20" s="7"/>
      <c r="U20" s="7" t="e">
        <f>C20-#REF!</f>
        <v>#REF!</v>
      </c>
      <c r="V20" s="7" t="e">
        <f>+P20-#REF!</f>
        <v>#REF!</v>
      </c>
    </row>
    <row r="21" spans="1:25" ht="15" customHeight="1" x14ac:dyDescent="0.25">
      <c r="A21" s="1"/>
      <c r="B21" s="10" t="s">
        <v>17</v>
      </c>
      <c r="C21" s="11">
        <v>46.194799999999994</v>
      </c>
      <c r="D21" s="11">
        <v>6.178399999999999</v>
      </c>
      <c r="E21" s="11">
        <v>4.8108999999999993</v>
      </c>
      <c r="F21" s="11">
        <v>5.1873000000000005</v>
      </c>
      <c r="G21" s="11">
        <v>5.9021000000000008</v>
      </c>
      <c r="H21" s="11">
        <v>5.5878999999999994</v>
      </c>
      <c r="I21" s="11">
        <v>5.4939999999999998</v>
      </c>
      <c r="J21" s="11">
        <v>4.5111000000000008</v>
      </c>
      <c r="K21" s="11">
        <v>5.4556999999999993</v>
      </c>
      <c r="L21" s="11">
        <v>5.2371999999999996</v>
      </c>
      <c r="M21" s="11"/>
      <c r="N21" s="11"/>
      <c r="O21" s="11"/>
      <c r="P21" s="11">
        <f t="shared" si="5"/>
        <v>48.364600000000003</v>
      </c>
      <c r="Q21" s="11">
        <f t="shared" si="1"/>
        <v>2.1698000000000093</v>
      </c>
      <c r="R21" s="11">
        <f t="shared" si="2"/>
        <v>4.6970654705724657</v>
      </c>
      <c r="S21" s="1"/>
      <c r="T21" s="7"/>
      <c r="U21" s="7" t="e">
        <f>C21-#REF!</f>
        <v>#REF!</v>
      </c>
      <c r="V21" s="7" t="e">
        <f>+P21-#REF!</f>
        <v>#REF!</v>
      </c>
    </row>
    <row r="22" spans="1:25" ht="15" customHeight="1" x14ac:dyDescent="0.25">
      <c r="A22" s="1"/>
      <c r="B22" s="10" t="s">
        <v>18</v>
      </c>
      <c r="C22" s="11">
        <v>0.8627999999999999</v>
      </c>
      <c r="D22" s="11">
        <v>0.11789999999999999</v>
      </c>
      <c r="E22" s="11">
        <v>0.1154</v>
      </c>
      <c r="F22" s="11">
        <v>0.16090000000000002</v>
      </c>
      <c r="G22" s="11">
        <v>0.13850000000000001</v>
      </c>
      <c r="H22" s="11">
        <v>9.8400000000000001E-2</v>
      </c>
      <c r="I22" s="11">
        <v>9.8899999999999988E-2</v>
      </c>
      <c r="J22" s="11">
        <v>0.13719999999999999</v>
      </c>
      <c r="K22" s="11">
        <v>0.10350000000000001</v>
      </c>
      <c r="L22" s="11">
        <v>0.17</v>
      </c>
      <c r="M22" s="11"/>
      <c r="N22" s="11"/>
      <c r="O22" s="11"/>
      <c r="P22" s="11">
        <f t="shared" si="5"/>
        <v>1.1407</v>
      </c>
      <c r="Q22" s="11">
        <f t="shared" si="1"/>
        <v>0.27790000000000015</v>
      </c>
      <c r="R22" s="11">
        <f t="shared" si="2"/>
        <v>32.209086694483098</v>
      </c>
      <c r="S22" s="1"/>
      <c r="T22" s="7"/>
      <c r="U22" s="7" t="e">
        <f>C22-#REF!</f>
        <v>#REF!</v>
      </c>
      <c r="V22" s="7" t="e">
        <f>+P22-#REF!</f>
        <v>#REF!</v>
      </c>
    </row>
    <row r="23" spans="1:25" ht="15" customHeight="1" x14ac:dyDescent="0.25">
      <c r="A23" s="1"/>
      <c r="B23" s="10" t="s">
        <v>19</v>
      </c>
      <c r="C23" s="11">
        <v>4.0538999999999996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/>
      <c r="N23" s="11"/>
      <c r="O23" s="11"/>
      <c r="P23" s="11">
        <f t="shared" si="5"/>
        <v>0</v>
      </c>
      <c r="Q23" s="11">
        <f t="shared" si="1"/>
        <v>-4.0538999999999996</v>
      </c>
      <c r="R23" s="11">
        <f t="shared" si="2"/>
        <v>-100</v>
      </c>
      <c r="S23" s="1"/>
      <c r="T23" s="7"/>
      <c r="U23" s="7" t="e">
        <f>C23-#REF!</f>
        <v>#REF!</v>
      </c>
      <c r="V23" s="7" t="e">
        <f>+P23-#REF!</f>
        <v>#REF!</v>
      </c>
    </row>
    <row r="24" spans="1:25" ht="21" customHeight="1" x14ac:dyDescent="0.25">
      <c r="A24" s="1"/>
      <c r="B24" s="8" t="s">
        <v>20</v>
      </c>
      <c r="C24" s="9">
        <f>SUM(C25:C29)</f>
        <v>44.276499999999999</v>
      </c>
      <c r="D24" s="9">
        <f>SUM(D25:D29)</f>
        <v>4.9660599999999997</v>
      </c>
      <c r="E24" s="9">
        <f>SUM(E25:E29)</f>
        <v>4.9153000000000002</v>
      </c>
      <c r="F24" s="9">
        <f t="shared" ref="F24:O24" si="8">SUM(F25:F29)</f>
        <v>6.2236000000000002</v>
      </c>
      <c r="G24" s="9">
        <f t="shared" si="8"/>
        <v>5.0250000000000004</v>
      </c>
      <c r="H24" s="9">
        <f t="shared" si="8"/>
        <v>5.8021000000000003</v>
      </c>
      <c r="I24" s="9">
        <f t="shared" si="8"/>
        <v>6.0311999999999992</v>
      </c>
      <c r="J24" s="9">
        <f t="shared" si="8"/>
        <v>6.0282299999999998</v>
      </c>
      <c r="K24" s="9">
        <f t="shared" si="8"/>
        <v>7.1853000000000007</v>
      </c>
      <c r="L24" s="9">
        <f t="shared" si="8"/>
        <v>6.1242000000000001</v>
      </c>
      <c r="M24" s="9">
        <f t="shared" si="8"/>
        <v>0</v>
      </c>
      <c r="N24" s="9">
        <f t="shared" si="8"/>
        <v>0</v>
      </c>
      <c r="O24" s="9">
        <f t="shared" si="8"/>
        <v>0</v>
      </c>
      <c r="P24" s="9">
        <f>SUM(D24:O24)</f>
        <v>52.300990000000006</v>
      </c>
      <c r="Q24" s="9">
        <f t="shared" si="1"/>
        <v>8.0244900000000072</v>
      </c>
      <c r="R24" s="9">
        <f t="shared" si="2"/>
        <v>18.123587004392867</v>
      </c>
      <c r="S24" s="1"/>
      <c r="T24" s="7"/>
      <c r="U24" s="7" t="e">
        <f>C24-#REF!</f>
        <v>#REF!</v>
      </c>
      <c r="V24" s="7" t="e">
        <f>+P24-#REF!</f>
        <v>#REF!</v>
      </c>
    </row>
    <row r="25" spans="1:25" ht="15" customHeight="1" x14ac:dyDescent="0.25">
      <c r="A25" s="1"/>
      <c r="B25" s="10" t="s">
        <v>21</v>
      </c>
      <c r="C25" s="11">
        <v>28.227300000000003</v>
      </c>
      <c r="D25" s="11">
        <v>3.36</v>
      </c>
      <c r="E25" s="11">
        <v>3.3041000000000005</v>
      </c>
      <c r="F25" s="11">
        <v>4.1062000000000003</v>
      </c>
      <c r="G25" s="11">
        <v>3.1964000000000001</v>
      </c>
      <c r="H25" s="11">
        <v>3.8180000000000001</v>
      </c>
      <c r="I25" s="11">
        <v>3.9597999999999995</v>
      </c>
      <c r="J25" s="11">
        <v>3.7364299999999999</v>
      </c>
      <c r="K25" s="11">
        <v>4.8819000000000008</v>
      </c>
      <c r="L25" s="11">
        <v>3.9466999999999999</v>
      </c>
      <c r="M25" s="11"/>
      <c r="N25" s="11"/>
      <c r="O25" s="11"/>
      <c r="P25" s="11">
        <f t="shared" ref="P25:P43" si="9">SUM(D25:O25)</f>
        <v>34.309530000000002</v>
      </c>
      <c r="Q25" s="11">
        <f t="shared" si="1"/>
        <v>6.0822299999999991</v>
      </c>
      <c r="R25" s="11">
        <f t="shared" si="2"/>
        <v>21.547331838326723</v>
      </c>
      <c r="S25" s="1"/>
      <c r="T25" s="7"/>
      <c r="U25" s="7" t="e">
        <f>C25-#REF!</f>
        <v>#REF!</v>
      </c>
      <c r="V25" s="7" t="e">
        <f>+P25-#REF!</f>
        <v>#REF!</v>
      </c>
    </row>
    <row r="26" spans="1:25" ht="15" customHeight="1" x14ac:dyDescent="0.25">
      <c r="A26" s="1"/>
      <c r="B26" s="10" t="s">
        <v>22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/>
      <c r="N26" s="11"/>
      <c r="O26" s="11"/>
      <c r="P26" s="11">
        <f t="shared" si="9"/>
        <v>0</v>
      </c>
      <c r="Q26" s="11">
        <f t="shared" si="1"/>
        <v>0</v>
      </c>
      <c r="R26" s="11" t="str">
        <f t="shared" si="2"/>
        <v/>
      </c>
      <c r="S26" s="1"/>
      <c r="T26" s="7"/>
      <c r="U26" s="7" t="e">
        <f>C26-#REF!</f>
        <v>#REF!</v>
      </c>
      <c r="V26" s="7" t="e">
        <f>+P26-#REF!</f>
        <v>#REF!</v>
      </c>
    </row>
    <row r="27" spans="1:25" ht="15" hidden="1" customHeight="1" x14ac:dyDescent="0.25">
      <c r="A27" s="22"/>
      <c r="B27" s="10" t="s">
        <v>23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/>
      <c r="N27" s="11"/>
      <c r="O27" s="11"/>
      <c r="P27" s="11">
        <f t="shared" si="9"/>
        <v>0</v>
      </c>
      <c r="Q27" s="11">
        <f t="shared" si="1"/>
        <v>0</v>
      </c>
      <c r="R27" s="11" t="str">
        <f t="shared" si="2"/>
        <v/>
      </c>
      <c r="S27" s="1"/>
      <c r="T27" s="7"/>
      <c r="U27" s="7" t="e">
        <f>C27-#REF!</f>
        <v>#REF!</v>
      </c>
      <c r="V27" s="7" t="e">
        <f>+P27-#REF!</f>
        <v>#REF!</v>
      </c>
    </row>
    <row r="28" spans="1:25" ht="15" customHeight="1" x14ac:dyDescent="0.25">
      <c r="A28" s="1"/>
      <c r="B28" s="10" t="s">
        <v>24</v>
      </c>
      <c r="C28" s="11">
        <v>16.049199999999999</v>
      </c>
      <c r="D28" s="11">
        <v>1.60606</v>
      </c>
      <c r="E28" s="11">
        <v>1.6111999999999997</v>
      </c>
      <c r="F28" s="11">
        <v>2.1173999999999999</v>
      </c>
      <c r="G28" s="11">
        <v>1.8286</v>
      </c>
      <c r="H28" s="11">
        <v>1.9841</v>
      </c>
      <c r="I28" s="11">
        <v>2.0713999999999997</v>
      </c>
      <c r="J28" s="11">
        <v>2.2917999999999998</v>
      </c>
      <c r="K28" s="11">
        <v>2.3033999999999999</v>
      </c>
      <c r="L28" s="11">
        <v>2.1775000000000002</v>
      </c>
      <c r="M28" s="11"/>
      <c r="N28" s="11"/>
      <c r="O28" s="11"/>
      <c r="P28" s="11">
        <f t="shared" si="9"/>
        <v>17.99146</v>
      </c>
      <c r="Q28" s="11">
        <f t="shared" si="1"/>
        <v>1.942260000000001</v>
      </c>
      <c r="R28" s="11">
        <f t="shared" si="2"/>
        <v>12.101911621763085</v>
      </c>
      <c r="S28" s="1"/>
      <c r="T28" s="7"/>
      <c r="U28" s="7" t="e">
        <f>C28-#REF!</f>
        <v>#REF!</v>
      </c>
      <c r="V28" s="7" t="e">
        <f>+P28-#REF!</f>
        <v>#REF!</v>
      </c>
    </row>
    <row r="29" spans="1:25" ht="15" hidden="1" customHeight="1" x14ac:dyDescent="0.25">
      <c r="A29" s="22"/>
      <c r="B29" s="10" t="s">
        <v>25</v>
      </c>
      <c r="C29" s="11">
        <f>+C30+C31</f>
        <v>0</v>
      </c>
      <c r="D29" s="11">
        <f>+D30+D31</f>
        <v>0</v>
      </c>
      <c r="E29" s="11">
        <f>+E30+E31</f>
        <v>0</v>
      </c>
      <c r="F29" s="11">
        <f t="shared" ref="F29:O29" si="10">+F30+F31</f>
        <v>0</v>
      </c>
      <c r="G29" s="11">
        <f t="shared" si="10"/>
        <v>0</v>
      </c>
      <c r="H29" s="11">
        <f t="shared" si="10"/>
        <v>0</v>
      </c>
      <c r="I29" s="11">
        <f t="shared" si="10"/>
        <v>0</v>
      </c>
      <c r="J29" s="11">
        <f t="shared" si="10"/>
        <v>0</v>
      </c>
      <c r="K29" s="11">
        <f t="shared" si="10"/>
        <v>0</v>
      </c>
      <c r="L29" s="11">
        <f t="shared" si="10"/>
        <v>0</v>
      </c>
      <c r="M29" s="11">
        <f t="shared" si="10"/>
        <v>0</v>
      </c>
      <c r="N29" s="11">
        <f t="shared" si="10"/>
        <v>0</v>
      </c>
      <c r="O29" s="11">
        <f t="shared" si="10"/>
        <v>0</v>
      </c>
      <c r="P29" s="11">
        <f>SUM(D29:O29)</f>
        <v>0</v>
      </c>
      <c r="Q29" s="11">
        <f t="shared" si="1"/>
        <v>0</v>
      </c>
      <c r="R29" s="11" t="str">
        <f t="shared" si="2"/>
        <v/>
      </c>
      <c r="S29" s="1"/>
      <c r="T29" s="7"/>
      <c r="U29" s="7" t="e">
        <f>C29-#REF!</f>
        <v>#REF!</v>
      </c>
      <c r="V29" s="7" t="e">
        <f>+P29-#REF!</f>
        <v>#REF!</v>
      </c>
    </row>
    <row r="30" spans="1:25" ht="15" hidden="1" customHeight="1" x14ac:dyDescent="0.25">
      <c r="A30" s="22"/>
      <c r="B30" s="12" t="s">
        <v>26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/>
      <c r="N30" s="11"/>
      <c r="O30" s="11"/>
      <c r="P30" s="11">
        <f t="shared" si="9"/>
        <v>0</v>
      </c>
      <c r="Q30" s="11">
        <f t="shared" si="1"/>
        <v>0</v>
      </c>
      <c r="R30" s="11" t="str">
        <f t="shared" si="2"/>
        <v/>
      </c>
      <c r="S30" s="1"/>
      <c r="T30" s="7"/>
      <c r="U30" s="7" t="e">
        <f>C30-#REF!</f>
        <v>#REF!</v>
      </c>
      <c r="V30" s="7" t="e">
        <f>+P30-#REF!</f>
        <v>#REF!</v>
      </c>
    </row>
    <row r="31" spans="1:25" ht="15" hidden="1" customHeight="1" x14ac:dyDescent="0.25">
      <c r="A31" s="22"/>
      <c r="B31" s="12" t="s">
        <v>27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/>
      <c r="N31" s="11"/>
      <c r="O31" s="11"/>
      <c r="P31" s="11">
        <f t="shared" si="9"/>
        <v>0</v>
      </c>
      <c r="Q31" s="11">
        <f t="shared" si="1"/>
        <v>0</v>
      </c>
      <c r="R31" s="11" t="str">
        <f t="shared" si="2"/>
        <v/>
      </c>
      <c r="S31" s="1"/>
      <c r="T31" s="7"/>
      <c r="U31" s="7" t="e">
        <f>C31-#REF!</f>
        <v>#REF!</v>
      </c>
      <c r="V31" s="7" t="e">
        <f>+P31-#REF!</f>
        <v>#REF!</v>
      </c>
    </row>
    <row r="32" spans="1:25" ht="21" customHeight="1" x14ac:dyDescent="0.25">
      <c r="A32" s="1"/>
      <c r="B32" s="8" t="s">
        <v>28</v>
      </c>
      <c r="C32" s="9">
        <f>SUM(C33:C39)</f>
        <v>197.0934</v>
      </c>
      <c r="D32" s="9">
        <f>SUM(D33:D39)</f>
        <v>16.267900000000001</v>
      </c>
      <c r="E32" s="9">
        <f>SUM(E33:E39)</f>
        <v>14.712699999999998</v>
      </c>
      <c r="F32" s="9">
        <f t="shared" ref="F32:O32" si="11">SUM(F33:F39)</f>
        <v>14.265700000000002</v>
      </c>
      <c r="G32" s="9">
        <f t="shared" si="11"/>
        <v>13.353999999999999</v>
      </c>
      <c r="H32" s="9">
        <f t="shared" si="11"/>
        <v>9.7775000000000016</v>
      </c>
      <c r="I32" s="9">
        <f t="shared" si="11"/>
        <v>10.194300000000002</v>
      </c>
      <c r="J32" s="9">
        <f t="shared" si="11"/>
        <v>10.0228</v>
      </c>
      <c r="K32" s="9">
        <f t="shared" si="11"/>
        <v>10.20083</v>
      </c>
      <c r="L32" s="9">
        <f t="shared" si="11"/>
        <v>10.375500000000001</v>
      </c>
      <c r="M32" s="9">
        <f t="shared" si="11"/>
        <v>0</v>
      </c>
      <c r="N32" s="9">
        <f t="shared" si="11"/>
        <v>0</v>
      </c>
      <c r="O32" s="9">
        <f t="shared" si="11"/>
        <v>0</v>
      </c>
      <c r="P32" s="9">
        <f>SUM(D32:O32)</f>
        <v>109.17123000000001</v>
      </c>
      <c r="Q32" s="9">
        <f t="shared" si="1"/>
        <v>-87.922169999999994</v>
      </c>
      <c r="R32" s="9">
        <f t="shared" si="2"/>
        <v>-44.609393313018089</v>
      </c>
      <c r="S32" s="1"/>
      <c r="T32" s="7"/>
      <c r="U32" s="7" t="e">
        <f>C32-#REF!</f>
        <v>#REF!</v>
      </c>
      <c r="V32" s="7" t="e">
        <f>+P32-#REF!</f>
        <v>#REF!</v>
      </c>
      <c r="X32" s="28"/>
      <c r="Y32" s="28"/>
    </row>
    <row r="33" spans="1:25" ht="15" customHeight="1" x14ac:dyDescent="0.25">
      <c r="A33" s="1"/>
      <c r="B33" s="10" t="s">
        <v>29</v>
      </c>
      <c r="C33" s="11">
        <v>7.6768000000000001</v>
      </c>
      <c r="D33" s="11">
        <v>1.1173</v>
      </c>
      <c r="E33" s="11">
        <v>1.3667</v>
      </c>
      <c r="F33" s="11">
        <v>1.2764000000000002</v>
      </c>
      <c r="G33" s="11">
        <v>1.3413999999999999</v>
      </c>
      <c r="H33" s="11">
        <v>1.1194000000000002</v>
      </c>
      <c r="I33" s="11">
        <v>1.1956</v>
      </c>
      <c r="J33" s="11">
        <v>1.1116999999999999</v>
      </c>
      <c r="K33" s="11">
        <v>1.1803300000000001</v>
      </c>
      <c r="L33" s="11">
        <v>1.1983999999999999</v>
      </c>
      <c r="M33" s="11"/>
      <c r="N33" s="11"/>
      <c r="O33" s="11"/>
      <c r="P33" s="11">
        <f t="shared" si="9"/>
        <v>10.907229999999998</v>
      </c>
      <c r="Q33" s="11">
        <f t="shared" si="1"/>
        <v>3.2304299999999984</v>
      </c>
      <c r="R33" s="11">
        <f t="shared" si="2"/>
        <v>42.080424135056248</v>
      </c>
      <c r="S33" s="1"/>
      <c r="T33" s="7"/>
      <c r="U33" s="7" t="e">
        <f>C33-#REF!</f>
        <v>#REF!</v>
      </c>
      <c r="V33" s="7" t="e">
        <f>+P33-#REF!</f>
        <v>#REF!</v>
      </c>
    </row>
    <row r="34" spans="1:25" ht="15" customHeight="1" x14ac:dyDescent="0.25">
      <c r="A34" s="1"/>
      <c r="B34" s="10" t="s">
        <v>30</v>
      </c>
      <c r="C34" s="11">
        <v>78.304400000000015</v>
      </c>
      <c r="D34" s="11">
        <v>10.097200000000001</v>
      </c>
      <c r="E34" s="11">
        <v>8.8727999999999998</v>
      </c>
      <c r="F34" s="11">
        <v>8.450800000000001</v>
      </c>
      <c r="G34" s="11">
        <v>9.7129999999999992</v>
      </c>
      <c r="H34" s="11">
        <v>8.658100000000001</v>
      </c>
      <c r="I34" s="11">
        <v>8.9987000000000013</v>
      </c>
      <c r="J34" s="11">
        <v>8.5989000000000004</v>
      </c>
      <c r="K34" s="11">
        <v>9.0205000000000002</v>
      </c>
      <c r="L34" s="11">
        <v>9.1771000000000011</v>
      </c>
      <c r="M34" s="11"/>
      <c r="N34" s="11"/>
      <c r="O34" s="11"/>
      <c r="P34" s="11">
        <f t="shared" si="9"/>
        <v>81.587099999999992</v>
      </c>
      <c r="Q34" s="11">
        <f t="shared" si="1"/>
        <v>3.2826999999999771</v>
      </c>
      <c r="R34" s="11">
        <f t="shared" si="2"/>
        <v>4.1922293000137625</v>
      </c>
      <c r="S34" s="1"/>
      <c r="T34" s="7"/>
      <c r="U34" s="7" t="e">
        <f>C34-#REF!</f>
        <v>#REF!</v>
      </c>
      <c r="V34" s="7" t="e">
        <f>+P34-#REF!</f>
        <v>#REF!</v>
      </c>
      <c r="Y34" s="28"/>
    </row>
    <row r="35" spans="1:25" ht="15" customHeight="1" x14ac:dyDescent="0.25">
      <c r="A35" s="1"/>
      <c r="B35" s="10" t="s">
        <v>31</v>
      </c>
      <c r="C35" s="11">
        <v>35.793599999999998</v>
      </c>
      <c r="D35" s="11">
        <v>5.0533999999999999</v>
      </c>
      <c r="E35" s="11">
        <v>4.4731999999999994</v>
      </c>
      <c r="F35" s="11">
        <v>4.2321</v>
      </c>
      <c r="G35" s="11">
        <v>1.9932000000000001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/>
      <c r="N35" s="11"/>
      <c r="O35" s="11"/>
      <c r="P35" s="11">
        <f t="shared" si="9"/>
        <v>15.751899999999997</v>
      </c>
      <c r="Q35" s="11">
        <f t="shared" si="1"/>
        <v>-20.041699999999999</v>
      </c>
      <c r="R35" s="11">
        <f t="shared" si="2"/>
        <v>-55.992412051316428</v>
      </c>
      <c r="S35" s="1"/>
      <c r="T35" s="7"/>
      <c r="U35" s="7" t="e">
        <f>C35-#REF!</f>
        <v>#REF!</v>
      </c>
      <c r="V35" s="7" t="e">
        <f>+P35-#REF!</f>
        <v>#REF!</v>
      </c>
      <c r="Y35" s="28"/>
    </row>
    <row r="36" spans="1:25" ht="15" customHeight="1" x14ac:dyDescent="0.25">
      <c r="A36" s="1"/>
      <c r="B36" s="10" t="s">
        <v>32</v>
      </c>
      <c r="C36" s="11">
        <v>0.64490000000000003</v>
      </c>
      <c r="D36" s="11">
        <v>0</v>
      </c>
      <c r="E36" s="11">
        <v>0</v>
      </c>
      <c r="F36" s="11">
        <v>0.30640000000000006</v>
      </c>
      <c r="G36" s="11">
        <v>0.30640000000000006</v>
      </c>
      <c r="H36" s="11">
        <v>0</v>
      </c>
      <c r="I36" s="11">
        <v>0</v>
      </c>
      <c r="J36" s="11">
        <v>0.31219999999999998</v>
      </c>
      <c r="K36" s="11">
        <v>0</v>
      </c>
      <c r="L36" s="11">
        <v>0</v>
      </c>
      <c r="M36" s="11"/>
      <c r="N36" s="11"/>
      <c r="O36" s="11"/>
      <c r="P36" s="11">
        <f t="shared" si="9"/>
        <v>0.92500000000000004</v>
      </c>
      <c r="Q36" s="11">
        <f t="shared" si="1"/>
        <v>0.28010000000000002</v>
      </c>
      <c r="R36" s="11">
        <f t="shared" si="2"/>
        <v>43.43309040161266</v>
      </c>
      <c r="S36" s="1"/>
      <c r="T36" s="7"/>
      <c r="U36" s="7" t="e">
        <f>C36-#REF!</f>
        <v>#REF!</v>
      </c>
      <c r="V36" s="7" t="e">
        <f>+P36-#REF!</f>
        <v>#REF!</v>
      </c>
    </row>
    <row r="37" spans="1:25" ht="15" hidden="1" customHeight="1" x14ac:dyDescent="0.25">
      <c r="A37" s="22"/>
      <c r="B37" s="10" t="s">
        <v>33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>
        <f t="shared" si="9"/>
        <v>0</v>
      </c>
      <c r="Q37" s="11">
        <f t="shared" si="1"/>
        <v>0</v>
      </c>
      <c r="R37" s="11" t="str">
        <f t="shared" si="2"/>
        <v/>
      </c>
      <c r="S37" s="1"/>
      <c r="T37" s="7"/>
      <c r="U37" s="7" t="e">
        <f>C37-#REF!</f>
        <v>#REF!</v>
      </c>
      <c r="V37" s="7" t="e">
        <f>+P37-#REF!</f>
        <v>#REF!</v>
      </c>
    </row>
    <row r="38" spans="1:25" ht="15" customHeight="1" x14ac:dyDescent="0.25">
      <c r="A38" s="1"/>
      <c r="B38" s="10" t="s">
        <v>34</v>
      </c>
      <c r="C38" s="11">
        <v>0.60549999999999993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/>
      <c r="N38" s="11"/>
      <c r="O38" s="11"/>
      <c r="P38" s="11">
        <f t="shared" si="9"/>
        <v>0</v>
      </c>
      <c r="Q38" s="11">
        <f t="shared" si="1"/>
        <v>-0.60549999999999993</v>
      </c>
      <c r="R38" s="11">
        <f t="shared" si="2"/>
        <v>-100</v>
      </c>
      <c r="S38" s="1"/>
      <c r="T38" s="7"/>
      <c r="U38" s="7" t="e">
        <f>C38-#REF!</f>
        <v>#REF!</v>
      </c>
      <c r="V38" s="7" t="e">
        <f>+P38-#REF!</f>
        <v>#REF!</v>
      </c>
    </row>
    <row r="39" spans="1:25" ht="15" customHeight="1" x14ac:dyDescent="0.25">
      <c r="A39" s="1"/>
      <c r="B39" s="10" t="s">
        <v>35</v>
      </c>
      <c r="C39" s="11">
        <v>74.068199999999976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/>
      <c r="N39" s="11"/>
      <c r="O39" s="11"/>
      <c r="P39" s="11">
        <f t="shared" si="9"/>
        <v>0</v>
      </c>
      <c r="Q39" s="11">
        <f t="shared" si="1"/>
        <v>-74.068199999999976</v>
      </c>
      <c r="R39" s="11">
        <f t="shared" si="2"/>
        <v>-100</v>
      </c>
      <c r="S39" s="1"/>
      <c r="T39" s="7"/>
      <c r="U39" s="7" t="e">
        <f>C39-#REF!</f>
        <v>#REF!</v>
      </c>
      <c r="V39" s="7" t="e">
        <f>+P39-#REF!</f>
        <v>#REF!</v>
      </c>
    </row>
    <row r="40" spans="1:25" ht="21" customHeight="1" x14ac:dyDescent="0.4">
      <c r="A40" s="1"/>
      <c r="B40" s="4" t="s">
        <v>36</v>
      </c>
      <c r="C40" s="6">
        <f>SUM(C41:C43)</f>
        <v>168.5847</v>
      </c>
      <c r="D40" s="6">
        <f>SUM(D41:D43)</f>
        <v>18.155499999999996</v>
      </c>
      <c r="E40" s="6">
        <f>SUM(E41:E43)</f>
        <v>14.929350000000001</v>
      </c>
      <c r="F40" s="6">
        <f t="shared" ref="F40:O40" si="12">SUM(F41:F43)</f>
        <v>28.108699999999999</v>
      </c>
      <c r="G40" s="6">
        <f t="shared" si="12"/>
        <v>13.558800000000002</v>
      </c>
      <c r="H40" s="6">
        <f t="shared" si="12"/>
        <v>18.5974</v>
      </c>
      <c r="I40" s="6">
        <f t="shared" si="12"/>
        <v>17.528800000000004</v>
      </c>
      <c r="J40" s="6">
        <f t="shared" si="12"/>
        <v>31.106800000000003</v>
      </c>
      <c r="K40" s="6">
        <f t="shared" si="12"/>
        <v>12.9277</v>
      </c>
      <c r="L40" s="6">
        <f t="shared" si="12"/>
        <v>11.281600000000001</v>
      </c>
      <c r="M40" s="6">
        <f t="shared" si="12"/>
        <v>0</v>
      </c>
      <c r="N40" s="6">
        <f t="shared" si="12"/>
        <v>0</v>
      </c>
      <c r="O40" s="6">
        <f t="shared" si="12"/>
        <v>0</v>
      </c>
      <c r="P40" s="6">
        <f>SUM(D40:O40)</f>
        <v>166.19465</v>
      </c>
      <c r="Q40" s="6">
        <f t="shared" si="1"/>
        <v>-2.3900500000000022</v>
      </c>
      <c r="R40" s="6">
        <f t="shared" si="2"/>
        <v>-1.4177146561935943</v>
      </c>
      <c r="S40" s="1"/>
      <c r="T40" s="7"/>
      <c r="U40" s="7" t="e">
        <f>C40-#REF!</f>
        <v>#REF!</v>
      </c>
      <c r="V40" s="7" t="e">
        <f>+P40-#REF!</f>
        <v>#REF!</v>
      </c>
    </row>
    <row r="41" spans="1:25" ht="15" customHeight="1" x14ac:dyDescent="0.25">
      <c r="A41" s="1"/>
      <c r="B41" s="10" t="s">
        <v>37</v>
      </c>
      <c r="C41" s="11">
        <v>34.551700000000004</v>
      </c>
      <c r="D41" s="11">
        <v>4.6139999999999999</v>
      </c>
      <c r="E41" s="11">
        <v>2.8494999999999999</v>
      </c>
      <c r="F41" s="11">
        <v>3.6576999999999997</v>
      </c>
      <c r="G41" s="11">
        <v>1.6887999999999996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/>
      <c r="N41" s="11"/>
      <c r="O41" s="11"/>
      <c r="P41" s="11">
        <f t="shared" si="9"/>
        <v>12.809999999999999</v>
      </c>
      <c r="Q41" s="11">
        <f t="shared" si="1"/>
        <v>-21.741700000000005</v>
      </c>
      <c r="R41" s="11">
        <f t="shared" si="2"/>
        <v>-62.925123799986693</v>
      </c>
      <c r="S41" s="1"/>
      <c r="T41" s="7"/>
      <c r="U41" s="7" t="e">
        <f>C41-#REF!</f>
        <v>#REF!</v>
      </c>
      <c r="V41" s="7" t="e">
        <f>+P41-#REF!</f>
        <v>#REF!</v>
      </c>
    </row>
    <row r="42" spans="1:25" ht="15" customHeight="1" x14ac:dyDescent="0.25">
      <c r="A42" s="1"/>
      <c r="B42" s="10" t="s">
        <v>38</v>
      </c>
      <c r="C42" s="11">
        <v>7.8272000000000004</v>
      </c>
      <c r="D42" s="11">
        <v>0.60921999999999998</v>
      </c>
      <c r="E42" s="11">
        <v>0.50611000000000006</v>
      </c>
      <c r="F42" s="11">
        <v>0.59660000000000013</v>
      </c>
      <c r="G42" s="11">
        <v>0.52660000000000018</v>
      </c>
      <c r="H42" s="11">
        <v>0.61260000000000003</v>
      </c>
      <c r="I42" s="11">
        <v>0.61820000000000008</v>
      </c>
      <c r="J42" s="11">
        <v>0.52500000000000002</v>
      </c>
      <c r="K42" s="11">
        <v>0.47589999999999999</v>
      </c>
      <c r="L42" s="11">
        <v>0.44220000000000004</v>
      </c>
      <c r="M42" s="11"/>
      <c r="N42" s="11"/>
      <c r="O42" s="11"/>
      <c r="P42" s="11">
        <f t="shared" si="9"/>
        <v>4.9124299999999996</v>
      </c>
      <c r="Q42" s="11">
        <f t="shared" si="1"/>
        <v>-2.9147700000000007</v>
      </c>
      <c r="R42" s="11">
        <f t="shared" si="2"/>
        <v>-37.23898712183157</v>
      </c>
      <c r="S42" s="1"/>
      <c r="T42" s="7"/>
      <c r="U42" s="7" t="e">
        <f>C42-#REF!</f>
        <v>#REF!</v>
      </c>
      <c r="V42" s="7" t="e">
        <f>+P42-#REF!</f>
        <v>#REF!</v>
      </c>
    </row>
    <row r="43" spans="1:25" ht="15" customHeight="1" x14ac:dyDescent="0.25">
      <c r="A43" s="1"/>
      <c r="B43" s="10" t="s">
        <v>39</v>
      </c>
      <c r="C43" s="11">
        <v>126.20579999999998</v>
      </c>
      <c r="D43" s="11">
        <v>12.932279999999999</v>
      </c>
      <c r="E43" s="11">
        <v>11.573740000000001</v>
      </c>
      <c r="F43" s="11">
        <v>23.854399999999998</v>
      </c>
      <c r="G43" s="11">
        <v>11.343400000000001</v>
      </c>
      <c r="H43" s="11">
        <v>17.9848</v>
      </c>
      <c r="I43" s="11">
        <v>16.910600000000002</v>
      </c>
      <c r="J43" s="11">
        <v>30.581800000000005</v>
      </c>
      <c r="K43" s="11">
        <v>12.4518</v>
      </c>
      <c r="L43" s="11">
        <v>10.839400000000001</v>
      </c>
      <c r="M43" s="11"/>
      <c r="N43" s="11"/>
      <c r="O43" s="11"/>
      <c r="P43" s="11">
        <f t="shared" si="9"/>
        <v>148.47222000000002</v>
      </c>
      <c r="Q43" s="11">
        <f t="shared" si="1"/>
        <v>22.266420000000039</v>
      </c>
      <c r="R43" s="11">
        <f t="shared" si="2"/>
        <v>17.642945094441018</v>
      </c>
      <c r="S43" s="1"/>
      <c r="T43" s="7"/>
      <c r="U43" s="7" t="e">
        <f>C43-#REF!</f>
        <v>#REF!</v>
      </c>
      <c r="V43" s="7" t="e">
        <f>+P43-#REF!</f>
        <v>#REF!</v>
      </c>
    </row>
    <row r="44" spans="1:25" ht="6" hidden="1" customHeight="1" x14ac:dyDescent="0.25">
      <c r="A44" s="1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  <c r="S44" s="1"/>
      <c r="T44" s="7"/>
      <c r="U44" s="7"/>
      <c r="V44" s="7"/>
    </row>
    <row r="45" spans="1:25" ht="6" customHeight="1" x14ac:dyDescent="0.2">
      <c r="A45" s="1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1"/>
      <c r="T45" s="1"/>
      <c r="U45" s="7"/>
      <c r="V45" s="7"/>
    </row>
    <row r="46" spans="1:25" ht="21" customHeight="1" x14ac:dyDescent="0.2">
      <c r="A46" s="1"/>
      <c r="B46" s="13" t="s">
        <v>40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5" ht="21" customHeight="1" x14ac:dyDescent="0.2">
      <c r="A48" s="1"/>
      <c r="B48" s="41" t="s">
        <v>41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1"/>
      <c r="T48" s="1"/>
      <c r="U48" s="1"/>
      <c r="V48" s="1"/>
    </row>
    <row r="49" spans="1:26" ht="36" hidden="1" customHeight="1" x14ac:dyDescent="0.2">
      <c r="A49" s="1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1"/>
      <c r="T49" s="1"/>
      <c r="U49" s="1"/>
    </row>
    <row r="50" spans="1:26" ht="24" hidden="1" customHeight="1" x14ac:dyDescent="0.2">
      <c r="A50" s="1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1"/>
      <c r="T50" s="1"/>
      <c r="U50" s="1"/>
    </row>
    <row r="52" spans="1:26" ht="15" x14ac:dyDescent="0.25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P52" s="15"/>
      <c r="Q52" s="15"/>
      <c r="R52" s="15"/>
      <c r="S52" s="15"/>
      <c r="X52" s="15"/>
      <c r="Y52" s="15"/>
      <c r="Z52" s="15"/>
    </row>
    <row r="53" spans="1:26" ht="15" x14ac:dyDescent="0.25"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V53" s="15"/>
      <c r="W53" s="15"/>
      <c r="X53" s="15"/>
      <c r="Y53" s="15"/>
      <c r="Z53" s="15"/>
    </row>
    <row r="60" spans="1:26" x14ac:dyDescent="0.2">
      <c r="U60" s="16"/>
    </row>
    <row r="61" spans="1:26" x14ac:dyDescent="0.2">
      <c r="U61" s="16"/>
    </row>
    <row r="62" spans="1:26" x14ac:dyDescent="0.2">
      <c r="U62" s="16"/>
    </row>
    <row r="63" spans="1:26" x14ac:dyDescent="0.2">
      <c r="U63" s="16"/>
    </row>
    <row r="64" spans="1:26" x14ac:dyDescent="0.2">
      <c r="U64" s="16"/>
    </row>
    <row r="65" spans="21:21" x14ac:dyDescent="0.2">
      <c r="U65" s="16"/>
    </row>
    <row r="66" spans="21:21" x14ac:dyDescent="0.2">
      <c r="U66" s="16"/>
    </row>
    <row r="67" spans="21:21" x14ac:dyDescent="0.2">
      <c r="U67" s="16"/>
    </row>
    <row r="68" spans="21:21" x14ac:dyDescent="0.2">
      <c r="U68" s="16"/>
    </row>
  </sheetData>
  <mergeCells count="8">
    <mergeCell ref="B49:R49"/>
    <mergeCell ref="B50:R50"/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  <ignoredErrors>
    <ignoredError sqref="P10:P43 J12 H12 F12 G12 I12 K12:L12 E12 C12:D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97997-9A1E-4040-A0E0-ED19F5FDB694}">
  <sheetPr>
    <tabColor rgb="FF002060"/>
    <pageSetUpPr fitToPage="1"/>
  </sheetPr>
  <dimension ref="A1:S50"/>
  <sheetViews>
    <sheetView showGridLines="0" tabSelected="1" zoomScale="80" zoomScaleNormal="80" zoomScaleSheetLayoutView="80" workbookViewId="0">
      <selection activeCell="P15" sqref="P15"/>
    </sheetView>
  </sheetViews>
  <sheetFormatPr defaultColWidth="11.42578125" defaultRowHeight="12.75" x14ac:dyDescent="0.2"/>
  <cols>
    <col min="1" max="1" width="1.7109375" style="2" customWidth="1"/>
    <col min="2" max="2" width="62.7109375" style="2" customWidth="1"/>
    <col min="3" max="3" width="13.28515625" style="2" customWidth="1"/>
    <col min="4" max="4" width="14" style="2" customWidth="1"/>
    <col min="5" max="5" width="14.5703125" style="2" customWidth="1"/>
    <col min="6" max="6" width="14.85546875" style="2" customWidth="1"/>
    <col min="7" max="7" width="11.28515625" style="2" customWidth="1"/>
    <col min="8" max="8" width="12.42578125" style="2" customWidth="1"/>
    <col min="9" max="9" width="10.42578125" style="2" customWidth="1"/>
    <col min="10" max="10" width="1.7109375" style="2" customWidth="1"/>
    <col min="11" max="11" width="12.42578125" style="2" customWidth="1"/>
    <col min="12" max="12" width="12.85546875" style="2" hidden="1" customWidth="1"/>
    <col min="13" max="13" width="12.42578125" style="2" hidden="1" customWidth="1"/>
    <col min="14" max="14" width="13" style="2" hidden="1" customWidth="1"/>
    <col min="15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36" t="s">
        <v>64</v>
      </c>
      <c r="C2" s="36"/>
      <c r="D2" s="36"/>
      <c r="E2" s="36"/>
      <c r="F2" s="36"/>
      <c r="G2" s="36"/>
      <c r="H2" s="36"/>
      <c r="I2" s="36"/>
      <c r="J2" s="1"/>
      <c r="K2" s="1"/>
    </row>
    <row r="3" spans="1:19" ht="16.5" customHeight="1" x14ac:dyDescent="0.25">
      <c r="A3" s="1"/>
      <c r="B3" s="36" t="s">
        <v>0</v>
      </c>
      <c r="C3" s="36"/>
      <c r="D3" s="36"/>
      <c r="E3" s="36"/>
      <c r="F3" s="36"/>
      <c r="G3" s="36"/>
      <c r="H3" s="36"/>
      <c r="I3" s="36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37" t="s">
        <v>1</v>
      </c>
      <c r="C5" s="17" t="s">
        <v>2</v>
      </c>
      <c r="D5" s="17" t="s">
        <v>46</v>
      </c>
      <c r="E5" s="17" t="s">
        <v>45</v>
      </c>
      <c r="F5" s="42" t="s">
        <v>47</v>
      </c>
      <c r="G5" s="43"/>
      <c r="H5" s="44" t="s">
        <v>48</v>
      </c>
      <c r="I5" s="44"/>
      <c r="J5" s="1"/>
      <c r="K5" s="1"/>
      <c r="L5" s="1"/>
      <c r="M5" s="1"/>
    </row>
    <row r="6" spans="1:19" ht="30.75" customHeight="1" x14ac:dyDescent="0.2">
      <c r="A6" s="1"/>
      <c r="B6" s="37"/>
      <c r="C6" s="3" t="s">
        <v>63</v>
      </c>
      <c r="D6" s="3" t="s">
        <v>63</v>
      </c>
      <c r="E6" s="3" t="s">
        <v>63</v>
      </c>
      <c r="F6" s="18" t="s">
        <v>44</v>
      </c>
      <c r="G6" s="18" t="s">
        <v>5</v>
      </c>
      <c r="H6" s="18" t="s">
        <v>4</v>
      </c>
      <c r="I6" s="23" t="s">
        <v>5</v>
      </c>
      <c r="J6" s="1"/>
      <c r="K6" s="1"/>
      <c r="L6" s="1"/>
      <c r="M6" s="1"/>
      <c r="N6" s="1"/>
    </row>
    <row r="7" spans="1:19" ht="21" customHeight="1" x14ac:dyDescent="0.4">
      <c r="A7" s="1"/>
      <c r="B7" s="4" t="s">
        <v>42</v>
      </c>
      <c r="C7" s="5">
        <f>+C8+C40</f>
        <v>4581.2347</v>
      </c>
      <c r="D7" s="5">
        <f>+D8+D40</f>
        <v>5132.6896749624839</v>
      </c>
      <c r="E7" s="5">
        <f>+E8+E40</f>
        <v>5266.5104799999999</v>
      </c>
      <c r="F7" s="6">
        <f t="shared" ref="F7:F43" si="0">+E7-D7</f>
        <v>133.82080503751604</v>
      </c>
      <c r="G7" s="6">
        <f t="shared" ref="G7:G43" si="1">IF(ISNUMBER(+F7/D7*100), +F7/D7*100, "")</f>
        <v>2.6072257142351818</v>
      </c>
      <c r="H7" s="6">
        <f t="shared" ref="H7:H43" si="2">+E7-C7</f>
        <v>685.27577999999994</v>
      </c>
      <c r="I7" s="6">
        <f t="shared" ref="I7:I43" si="3">IF(ISNUMBER(+H7/C7*100), +H7/C7*100, "")</f>
        <v>14.958320733927907</v>
      </c>
      <c r="J7" s="1"/>
      <c r="K7" s="7"/>
      <c r="L7" s="7" t="e">
        <f>C7-#REF!</f>
        <v>#REF!</v>
      </c>
      <c r="M7" s="7" t="e">
        <f>D7-#REF!</f>
        <v>#REF!</v>
      </c>
      <c r="N7" s="7" t="e">
        <f>E7-#REF!</f>
        <v>#REF!</v>
      </c>
    </row>
    <row r="8" spans="1:19" ht="21" customHeight="1" x14ac:dyDescent="0.4">
      <c r="A8" s="1"/>
      <c r="B8" s="4" t="s">
        <v>6</v>
      </c>
      <c r="C8" s="6">
        <f>+C9+C12+C16+C17+C24+C32</f>
        <v>4412.6499999999996</v>
      </c>
      <c r="D8" s="6">
        <f>+D9+D12+D16+D17+D24+D32</f>
        <v>4800.8147810467344</v>
      </c>
      <c r="E8" s="6">
        <f>+E9+E12+E16+E17+E24+E32</f>
        <v>5100.3158299999996</v>
      </c>
      <c r="F8" s="6">
        <f t="shared" si="0"/>
        <v>299.50104895326513</v>
      </c>
      <c r="G8" s="6">
        <f t="shared" si="1"/>
        <v>6.2385462179393665</v>
      </c>
      <c r="H8" s="6">
        <f t="shared" si="2"/>
        <v>687.66582999999991</v>
      </c>
      <c r="I8" s="6">
        <f t="shared" si="3"/>
        <v>15.583964964363817</v>
      </c>
      <c r="J8" s="1"/>
      <c r="K8" s="7"/>
      <c r="L8" s="7" t="e">
        <f>C8-#REF!</f>
        <v>#REF!</v>
      </c>
      <c r="M8" s="7" t="e">
        <f>D8-#REF!</f>
        <v>#REF!</v>
      </c>
      <c r="N8" s="7" t="e">
        <f>E8-#REF!</f>
        <v>#REF!</v>
      </c>
    </row>
    <row r="9" spans="1:19" ht="21" customHeight="1" x14ac:dyDescent="0.25">
      <c r="A9" s="1"/>
      <c r="B9" s="8" t="s">
        <v>7</v>
      </c>
      <c r="C9" s="9">
        <f>SUM(C10:C11)</f>
        <v>2049.8602999999998</v>
      </c>
      <c r="D9" s="9">
        <f>SUM(D10:D11)</f>
        <v>2228.4640686757616</v>
      </c>
      <c r="E9" s="9">
        <f>SUM(E10:E11)</f>
        <v>2289.2347</v>
      </c>
      <c r="F9" s="9">
        <f t="shared" si="0"/>
        <v>60.770631324238366</v>
      </c>
      <c r="G9" s="9">
        <f t="shared" si="1"/>
        <v>2.7270186752596191</v>
      </c>
      <c r="H9" s="9">
        <f t="shared" si="2"/>
        <v>239.37440000000015</v>
      </c>
      <c r="I9" s="9">
        <f t="shared" si="3"/>
        <v>11.677595785429874</v>
      </c>
      <c r="J9" s="1"/>
      <c r="K9" s="7"/>
      <c r="L9" s="7" t="e">
        <f>C9-#REF!</f>
        <v>#REF!</v>
      </c>
      <c r="M9" s="7" t="e">
        <f>D9-#REF!</f>
        <v>#REF!</v>
      </c>
      <c r="N9" s="7" t="e">
        <f>E9-#REF!</f>
        <v>#REF!</v>
      </c>
      <c r="S9" s="28"/>
    </row>
    <row r="10" spans="1:19" ht="15" customHeight="1" x14ac:dyDescent="0.25">
      <c r="A10" s="1"/>
      <c r="B10" s="10" t="s">
        <v>8</v>
      </c>
      <c r="C10" s="11">
        <v>913.22629999999981</v>
      </c>
      <c r="D10" s="11">
        <v>999.15897071038364</v>
      </c>
      <c r="E10" s="11">
        <v>995.34090000000003</v>
      </c>
      <c r="F10" s="11">
        <f t="shared" si="0"/>
        <v>-3.8180707103836085</v>
      </c>
      <c r="G10" s="11">
        <f t="shared" si="1"/>
        <v>-0.38212845225910652</v>
      </c>
      <c r="H10" s="11">
        <f t="shared" si="2"/>
        <v>82.114600000000223</v>
      </c>
      <c r="I10" s="11">
        <f t="shared" si="3"/>
        <v>8.991703370785558</v>
      </c>
      <c r="J10" s="1"/>
      <c r="K10" s="7"/>
      <c r="L10" s="7" t="e">
        <f>C10-#REF!</f>
        <v>#REF!</v>
      </c>
      <c r="M10" s="7" t="e">
        <f>D10-#REF!</f>
        <v>#REF!</v>
      </c>
      <c r="N10" s="7" t="e">
        <f>E10-#REF!</f>
        <v>#REF!</v>
      </c>
    </row>
    <row r="11" spans="1:19" ht="15" customHeight="1" x14ac:dyDescent="0.25">
      <c r="A11" s="1"/>
      <c r="B11" s="10" t="s">
        <v>9</v>
      </c>
      <c r="C11" s="11">
        <v>1136.634</v>
      </c>
      <c r="D11" s="11">
        <v>1229.3050979653781</v>
      </c>
      <c r="E11" s="11">
        <v>1293.8938000000001</v>
      </c>
      <c r="F11" s="11">
        <f t="shared" si="0"/>
        <v>64.588702034621974</v>
      </c>
      <c r="G11" s="11">
        <f t="shared" si="1"/>
        <v>5.2540823381862385</v>
      </c>
      <c r="H11" s="11">
        <f t="shared" si="2"/>
        <v>157.25980000000004</v>
      </c>
      <c r="I11" s="11">
        <f t="shared" si="3"/>
        <v>13.835570641033087</v>
      </c>
      <c r="J11" s="1"/>
      <c r="K11" s="7"/>
      <c r="L11" s="7" t="e">
        <f>C11-#REF!</f>
        <v>#REF!</v>
      </c>
      <c r="M11" s="7" t="e">
        <f>D11-#REF!</f>
        <v>#REF!</v>
      </c>
      <c r="N11" s="7" t="e">
        <f>E11-#REF!</f>
        <v>#REF!</v>
      </c>
    </row>
    <row r="12" spans="1:19" ht="21" customHeight="1" x14ac:dyDescent="0.25">
      <c r="A12" s="1"/>
      <c r="B12" s="8" t="s">
        <v>10</v>
      </c>
      <c r="C12" s="9">
        <f>SUM(C13:C15)</f>
        <v>1747.2921000000001</v>
      </c>
      <c r="D12" s="9">
        <f>SUM(D13:D15)</f>
        <v>2022.6094471781382</v>
      </c>
      <c r="E12" s="9">
        <f>SUM(E13:E15)</f>
        <v>2244.6426099999999</v>
      </c>
      <c r="F12" s="9">
        <f t="shared" si="0"/>
        <v>222.03316282186165</v>
      </c>
      <c r="G12" s="9">
        <f t="shared" si="1"/>
        <v>10.977559861179984</v>
      </c>
      <c r="H12" s="9">
        <f t="shared" si="2"/>
        <v>497.35050999999976</v>
      </c>
      <c r="I12" s="9">
        <f t="shared" si="3"/>
        <v>28.464073637144001</v>
      </c>
      <c r="J12" s="1"/>
      <c r="K12" s="7"/>
      <c r="L12" s="7" t="e">
        <f>C12-#REF!</f>
        <v>#REF!</v>
      </c>
      <c r="M12" s="7" t="e">
        <f>D12-#REF!</f>
        <v>#REF!</v>
      </c>
      <c r="N12" s="7" t="e">
        <f>E12-#REF!</f>
        <v>#REF!</v>
      </c>
    </row>
    <row r="13" spans="1:19" ht="15" customHeight="1" x14ac:dyDescent="0.25">
      <c r="A13" s="1"/>
      <c r="B13" s="10" t="s">
        <v>8</v>
      </c>
      <c r="C13" s="11">
        <v>514.97370000000001</v>
      </c>
      <c r="D13" s="11">
        <v>605.35404508930162</v>
      </c>
      <c r="E13" s="11">
        <v>780.41605000000004</v>
      </c>
      <c r="F13" s="11">
        <f t="shared" si="0"/>
        <v>175.06200491069842</v>
      </c>
      <c r="G13" s="11">
        <f t="shared" si="1"/>
        <v>28.918945257047607</v>
      </c>
      <c r="H13" s="11">
        <f t="shared" si="2"/>
        <v>265.44235000000003</v>
      </c>
      <c r="I13" s="11">
        <f t="shared" si="3"/>
        <v>51.5448361731871</v>
      </c>
      <c r="J13" s="1"/>
      <c r="K13" s="7"/>
      <c r="L13" s="7" t="e">
        <f>C13-#REF!</f>
        <v>#REF!</v>
      </c>
      <c r="M13" s="7" t="e">
        <f>D13-#REF!</f>
        <v>#REF!</v>
      </c>
      <c r="N13" s="7" t="e">
        <f>E13-#REF!</f>
        <v>#REF!</v>
      </c>
    </row>
    <row r="14" spans="1:19" ht="15" customHeight="1" x14ac:dyDescent="0.25">
      <c r="A14" s="1"/>
      <c r="B14" s="10" t="s">
        <v>11</v>
      </c>
      <c r="C14" s="11">
        <v>827.88599999999985</v>
      </c>
      <c r="D14" s="11">
        <v>960.5206955895718</v>
      </c>
      <c r="E14" s="11">
        <v>981.9203</v>
      </c>
      <c r="F14" s="11">
        <f t="shared" si="0"/>
        <v>21.399604410428196</v>
      </c>
      <c r="G14" s="11">
        <f t="shared" si="1"/>
        <v>2.2279170567265107</v>
      </c>
      <c r="H14" s="11">
        <f t="shared" si="2"/>
        <v>154.03430000000014</v>
      </c>
      <c r="I14" s="11">
        <f t="shared" si="3"/>
        <v>18.605737988080506</v>
      </c>
      <c r="J14" s="1"/>
      <c r="K14" s="7"/>
      <c r="L14" s="7" t="e">
        <f>C14-#REF!</f>
        <v>#REF!</v>
      </c>
      <c r="M14" s="7" t="e">
        <f>D14-#REF!</f>
        <v>#REF!</v>
      </c>
      <c r="N14" s="7" t="e">
        <f>E14-#REF!</f>
        <v>#REF!</v>
      </c>
    </row>
    <row r="15" spans="1:19" ht="15" customHeight="1" x14ac:dyDescent="0.25">
      <c r="A15" s="1"/>
      <c r="B15" s="10" t="s">
        <v>12</v>
      </c>
      <c r="C15" s="11">
        <v>404.43240000000003</v>
      </c>
      <c r="D15" s="11">
        <v>456.7347064992648</v>
      </c>
      <c r="E15" s="11">
        <v>482.30626000000001</v>
      </c>
      <c r="F15" s="11">
        <f t="shared" si="0"/>
        <v>25.571553500735206</v>
      </c>
      <c r="G15" s="11">
        <f t="shared" si="1"/>
        <v>5.5987760809187312</v>
      </c>
      <c r="H15" s="11">
        <f t="shared" si="2"/>
        <v>77.873859999999979</v>
      </c>
      <c r="I15" s="11">
        <f t="shared" si="3"/>
        <v>19.255099245263231</v>
      </c>
      <c r="J15" s="1"/>
      <c r="K15" s="7"/>
      <c r="L15" s="7" t="e">
        <f>C15-#REF!</f>
        <v>#REF!</v>
      </c>
      <c r="M15" s="7" t="e">
        <f>D15-#REF!</f>
        <v>#REF!</v>
      </c>
      <c r="N15" s="7" t="e">
        <f>E15-#REF!</f>
        <v>#REF!</v>
      </c>
    </row>
    <row r="16" spans="1:19" ht="21" customHeight="1" x14ac:dyDescent="0.25">
      <c r="A16" s="1"/>
      <c r="B16" s="8" t="s">
        <v>43</v>
      </c>
      <c r="C16" s="9">
        <v>207.34469999999999</v>
      </c>
      <c r="D16" s="9">
        <v>222.95102147824883</v>
      </c>
      <c r="E16" s="9">
        <v>233.53309999999999</v>
      </c>
      <c r="F16" s="9">
        <f t="shared" si="0"/>
        <v>10.582078521751157</v>
      </c>
      <c r="G16" s="9">
        <f t="shared" si="1"/>
        <v>4.746369158386452</v>
      </c>
      <c r="H16" s="9">
        <f t="shared" si="2"/>
        <v>26.188400000000001</v>
      </c>
      <c r="I16" s="9">
        <f t="shared" si="3"/>
        <v>12.630368656637959</v>
      </c>
      <c r="J16" s="1"/>
      <c r="K16" s="7"/>
      <c r="L16" s="7" t="e">
        <f>C16-#REF!</f>
        <v>#REF!</v>
      </c>
      <c r="M16" s="7" t="e">
        <f>D16-#REF!</f>
        <v>#REF!</v>
      </c>
      <c r="N16" s="7" t="e">
        <f>E16-#REF!</f>
        <v>#REF!</v>
      </c>
    </row>
    <row r="17" spans="1:14" ht="21" customHeight="1" x14ac:dyDescent="0.25">
      <c r="A17" s="1"/>
      <c r="B17" s="8" t="s">
        <v>13</v>
      </c>
      <c r="C17" s="9">
        <f>SUM(C18:C23)</f>
        <v>166.78299999999999</v>
      </c>
      <c r="D17" s="9">
        <f>SUM(D18:D23)</f>
        <v>192.66897649723805</v>
      </c>
      <c r="E17" s="9">
        <f>SUM(E18:E23)</f>
        <v>171.43320000000003</v>
      </c>
      <c r="F17" s="9">
        <f t="shared" si="0"/>
        <v>-21.235776497238021</v>
      </c>
      <c r="G17" s="9">
        <f t="shared" si="1"/>
        <v>-11.021897185166415</v>
      </c>
      <c r="H17" s="9">
        <f t="shared" si="2"/>
        <v>4.6502000000000407</v>
      </c>
      <c r="I17" s="9">
        <f t="shared" si="3"/>
        <v>2.7881738546494792</v>
      </c>
      <c r="J17" s="1"/>
      <c r="K17" s="7"/>
      <c r="L17" s="7" t="e">
        <f>C17-#REF!</f>
        <v>#REF!</v>
      </c>
      <c r="M17" s="7" t="e">
        <f>D17-#REF!</f>
        <v>#REF!</v>
      </c>
      <c r="N17" s="7" t="e">
        <f>E17-#REF!</f>
        <v>#REF!</v>
      </c>
    </row>
    <row r="18" spans="1:14" ht="15" customHeight="1" x14ac:dyDescent="0.25">
      <c r="A18" s="1"/>
      <c r="B18" s="10" t="s">
        <v>14</v>
      </c>
      <c r="C18" s="11">
        <v>30.278900000000004</v>
      </c>
      <c r="D18" s="11">
        <v>25.117190063091574</v>
      </c>
      <c r="E18" s="11">
        <v>24.084100000000003</v>
      </c>
      <c r="F18" s="11">
        <f t="shared" si="0"/>
        <v>-1.0330900630915707</v>
      </c>
      <c r="G18" s="11">
        <f t="shared" si="1"/>
        <v>-4.1130797692598735</v>
      </c>
      <c r="H18" s="11">
        <f t="shared" si="2"/>
        <v>-6.1948000000000008</v>
      </c>
      <c r="I18" s="11">
        <f t="shared" si="3"/>
        <v>-20.459131606498254</v>
      </c>
      <c r="J18" s="1"/>
      <c r="K18" s="7"/>
      <c r="L18" s="7" t="e">
        <f>C18-#REF!</f>
        <v>#REF!</v>
      </c>
      <c r="M18" s="7" t="e">
        <f>D18-#REF!</f>
        <v>#REF!</v>
      </c>
      <c r="N18" s="7" t="e">
        <f>E18-#REF!</f>
        <v>#REF!</v>
      </c>
    </row>
    <row r="19" spans="1:14" ht="15" customHeight="1" x14ac:dyDescent="0.25">
      <c r="A19" s="1"/>
      <c r="B19" s="10" t="s">
        <v>15</v>
      </c>
      <c r="C19" s="11">
        <v>66.144300000000001</v>
      </c>
      <c r="D19" s="11">
        <v>85.416988445007789</v>
      </c>
      <c r="E19" s="11">
        <v>77.251300000000001</v>
      </c>
      <c r="F19" s="11">
        <f t="shared" si="0"/>
        <v>-8.1656884450077882</v>
      </c>
      <c r="G19" s="11">
        <f t="shared" si="1"/>
        <v>-9.55979436135814</v>
      </c>
      <c r="H19" s="11">
        <f t="shared" si="2"/>
        <v>11.106999999999999</v>
      </c>
      <c r="I19" s="11">
        <f t="shared" si="3"/>
        <v>16.792074298163257</v>
      </c>
      <c r="J19" s="1"/>
      <c r="K19" s="7"/>
      <c r="L19" s="7" t="e">
        <f>C19-#REF!</f>
        <v>#REF!</v>
      </c>
      <c r="M19" s="7" t="e">
        <f>D19-#REF!</f>
        <v>#REF!</v>
      </c>
      <c r="N19" s="7" t="e">
        <f>E19-#REF!</f>
        <v>#REF!</v>
      </c>
    </row>
    <row r="20" spans="1:14" ht="15" customHeight="1" x14ac:dyDescent="0.25">
      <c r="A20" s="1"/>
      <c r="B20" s="10" t="s">
        <v>16</v>
      </c>
      <c r="C20" s="11">
        <v>19.2483</v>
      </c>
      <c r="D20" s="11">
        <v>27.900973685370047</v>
      </c>
      <c r="E20" s="11">
        <v>20.592500000000001</v>
      </c>
      <c r="F20" s="11">
        <f t="shared" si="0"/>
        <v>-7.3084736853700463</v>
      </c>
      <c r="G20" s="11">
        <f t="shared" si="1"/>
        <v>-26.194332025058554</v>
      </c>
      <c r="H20" s="11">
        <f t="shared" si="2"/>
        <v>1.3442000000000007</v>
      </c>
      <c r="I20" s="11">
        <f t="shared" si="3"/>
        <v>6.9834738652244654</v>
      </c>
      <c r="J20" s="1"/>
      <c r="K20" s="7"/>
      <c r="L20" s="7" t="e">
        <f>C20-#REF!</f>
        <v>#REF!</v>
      </c>
      <c r="M20" s="7" t="e">
        <f>D20-#REF!</f>
        <v>#REF!</v>
      </c>
      <c r="N20" s="7" t="e">
        <f>E20-#REF!</f>
        <v>#REF!</v>
      </c>
    </row>
    <row r="21" spans="1:14" ht="15" customHeight="1" x14ac:dyDescent="0.25">
      <c r="A21" s="1"/>
      <c r="B21" s="10" t="s">
        <v>17</v>
      </c>
      <c r="C21" s="11">
        <v>46.194799999999994</v>
      </c>
      <c r="D21" s="11">
        <v>47.83761292842663</v>
      </c>
      <c r="E21" s="11">
        <v>48.364599999999996</v>
      </c>
      <c r="F21" s="11">
        <f t="shared" si="0"/>
        <v>0.52698707157336599</v>
      </c>
      <c r="G21" s="11">
        <f t="shared" si="1"/>
        <v>1.1016165718005833</v>
      </c>
      <c r="H21" s="11">
        <f t="shared" si="2"/>
        <v>2.1698000000000022</v>
      </c>
      <c r="I21" s="11">
        <f t="shared" si="3"/>
        <v>4.6970654705724506</v>
      </c>
      <c r="J21" s="1"/>
      <c r="K21" s="7"/>
      <c r="L21" s="7" t="e">
        <f>C21-#REF!</f>
        <v>#REF!</v>
      </c>
      <c r="M21" s="7" t="e">
        <f>D21-#REF!</f>
        <v>#REF!</v>
      </c>
      <c r="N21" s="7" t="e">
        <f>E21-#REF!</f>
        <v>#REF!</v>
      </c>
    </row>
    <row r="22" spans="1:14" ht="15" customHeight="1" x14ac:dyDescent="0.25">
      <c r="A22" s="1"/>
      <c r="B22" s="10" t="s">
        <v>18</v>
      </c>
      <c r="C22" s="11">
        <v>0.8627999999999999</v>
      </c>
      <c r="D22" s="11">
        <v>0.95914794710750539</v>
      </c>
      <c r="E22" s="11">
        <v>1.1407</v>
      </c>
      <c r="F22" s="11">
        <f t="shared" si="0"/>
        <v>0.18155205289249465</v>
      </c>
      <c r="G22" s="11">
        <f t="shared" si="1"/>
        <v>18.928472238302724</v>
      </c>
      <c r="H22" s="11">
        <f t="shared" si="2"/>
        <v>0.27790000000000015</v>
      </c>
      <c r="I22" s="11">
        <f t="shared" si="3"/>
        <v>32.209086694483098</v>
      </c>
      <c r="J22" s="1"/>
      <c r="K22" s="7"/>
      <c r="L22" s="7" t="e">
        <f>C22-#REF!</f>
        <v>#REF!</v>
      </c>
      <c r="M22" s="7" t="e">
        <f>D22-#REF!</f>
        <v>#REF!</v>
      </c>
      <c r="N22" s="7" t="e">
        <f>E22-#REF!</f>
        <v>#REF!</v>
      </c>
    </row>
    <row r="23" spans="1:14" ht="15" customHeight="1" x14ac:dyDescent="0.25">
      <c r="A23" s="1"/>
      <c r="B23" s="10" t="s">
        <v>19</v>
      </c>
      <c r="C23" s="11">
        <v>4.0538999999999996</v>
      </c>
      <c r="D23" s="11">
        <v>5.4370634282344978</v>
      </c>
      <c r="E23" s="11">
        <v>0</v>
      </c>
      <c r="F23" s="11">
        <f t="shared" si="0"/>
        <v>-5.4370634282344978</v>
      </c>
      <c r="G23" s="11">
        <f t="shared" si="1"/>
        <v>-100</v>
      </c>
      <c r="H23" s="11">
        <f t="shared" si="2"/>
        <v>-4.0538999999999996</v>
      </c>
      <c r="I23" s="11">
        <f t="shared" si="3"/>
        <v>-100</v>
      </c>
      <c r="J23" s="1"/>
      <c r="K23" s="7"/>
      <c r="L23" s="7" t="e">
        <f>C23-#REF!</f>
        <v>#REF!</v>
      </c>
      <c r="M23" s="7" t="e">
        <f>D23-#REF!</f>
        <v>#REF!</v>
      </c>
      <c r="N23" s="7" t="e">
        <f>E23-#REF!</f>
        <v>#REF!</v>
      </c>
    </row>
    <row r="24" spans="1:14" ht="20.25" customHeight="1" x14ac:dyDescent="0.25">
      <c r="A24" s="1"/>
      <c r="B24" s="8" t="s">
        <v>20</v>
      </c>
      <c r="C24" s="9">
        <f>SUM(C25:C29)</f>
        <v>44.276499999999999</v>
      </c>
      <c r="D24" s="9">
        <f>SUM(D25:D29)</f>
        <v>49.835489549387987</v>
      </c>
      <c r="E24" s="9">
        <f>SUM(E25:E29)</f>
        <v>52.300989999999999</v>
      </c>
      <c r="F24" s="9">
        <f t="shared" si="0"/>
        <v>2.4655004506120122</v>
      </c>
      <c r="G24" s="9">
        <f t="shared" si="1"/>
        <v>4.9472784814698194</v>
      </c>
      <c r="H24" s="9">
        <f t="shared" si="2"/>
        <v>8.0244900000000001</v>
      </c>
      <c r="I24" s="9">
        <f t="shared" si="3"/>
        <v>18.123587004392849</v>
      </c>
      <c r="J24" s="1"/>
      <c r="K24" s="7"/>
      <c r="L24" s="7" t="e">
        <f>C24-#REF!</f>
        <v>#REF!</v>
      </c>
      <c r="M24" s="7" t="e">
        <f>D24-#REF!</f>
        <v>#REF!</v>
      </c>
      <c r="N24" s="7" t="e">
        <f>E24-#REF!</f>
        <v>#REF!</v>
      </c>
    </row>
    <row r="25" spans="1:14" ht="15" customHeight="1" x14ac:dyDescent="0.25">
      <c r="A25" s="1"/>
      <c r="B25" s="10" t="s">
        <v>21</v>
      </c>
      <c r="C25" s="11">
        <v>28.227300000000003</v>
      </c>
      <c r="D25" s="11">
        <v>32.47955870830139</v>
      </c>
      <c r="E25" s="11">
        <v>34.309530000000002</v>
      </c>
      <c r="F25" s="11">
        <f t="shared" si="0"/>
        <v>1.8299712916986124</v>
      </c>
      <c r="G25" s="11">
        <f t="shared" si="1"/>
        <v>5.6342246153452002</v>
      </c>
      <c r="H25" s="11">
        <f t="shared" si="2"/>
        <v>6.0822299999999991</v>
      </c>
      <c r="I25" s="11">
        <f t="shared" si="3"/>
        <v>21.547331838326723</v>
      </c>
      <c r="J25" s="1"/>
      <c r="K25" s="7"/>
      <c r="L25" s="7" t="e">
        <f>C25-#REF!</f>
        <v>#REF!</v>
      </c>
      <c r="M25" s="7" t="e">
        <f>D25-#REF!</f>
        <v>#REF!</v>
      </c>
      <c r="N25" s="7" t="e">
        <f>E25-#REF!</f>
        <v>#REF!</v>
      </c>
    </row>
    <row r="26" spans="1:14" ht="15" customHeight="1" x14ac:dyDescent="0.25">
      <c r="A26" s="1"/>
      <c r="B26" s="10" t="s">
        <v>22</v>
      </c>
      <c r="C26" s="11">
        <v>0</v>
      </c>
      <c r="D26" s="11">
        <v>0</v>
      </c>
      <c r="E26" s="11">
        <v>0</v>
      </c>
      <c r="F26" s="11">
        <f t="shared" si="0"/>
        <v>0</v>
      </c>
      <c r="G26" s="11" t="str">
        <f t="shared" si="1"/>
        <v/>
      </c>
      <c r="H26" s="11">
        <f t="shared" si="2"/>
        <v>0</v>
      </c>
      <c r="I26" s="11" t="str">
        <f t="shared" si="3"/>
        <v/>
      </c>
      <c r="J26" s="1"/>
      <c r="K26" s="7"/>
      <c r="L26" s="7" t="e">
        <f>C26-#REF!</f>
        <v>#REF!</v>
      </c>
      <c r="M26" s="7" t="e">
        <f>D26-#REF!</f>
        <v>#REF!</v>
      </c>
      <c r="N26" s="7" t="e">
        <f>E26-#REF!</f>
        <v>#REF!</v>
      </c>
    </row>
    <row r="27" spans="1:14" ht="15" hidden="1" customHeight="1" x14ac:dyDescent="0.25">
      <c r="A27" s="22"/>
      <c r="B27" s="10" t="s">
        <v>23</v>
      </c>
      <c r="C27" s="11">
        <v>0</v>
      </c>
      <c r="D27" s="11">
        <v>0</v>
      </c>
      <c r="E27" s="11">
        <v>0</v>
      </c>
      <c r="F27" s="11">
        <f t="shared" si="0"/>
        <v>0</v>
      </c>
      <c r="G27" s="11" t="str">
        <f t="shared" si="1"/>
        <v/>
      </c>
      <c r="H27" s="11">
        <f t="shared" si="2"/>
        <v>0</v>
      </c>
      <c r="I27" s="11" t="str">
        <f t="shared" si="3"/>
        <v/>
      </c>
      <c r="J27" s="1"/>
      <c r="K27" s="7"/>
      <c r="L27" s="7" t="e">
        <f>C27-#REF!</f>
        <v>#REF!</v>
      </c>
      <c r="M27" s="7" t="e">
        <f>D27-#REF!</f>
        <v>#REF!</v>
      </c>
      <c r="N27" s="7" t="e">
        <f>E27-#REF!</f>
        <v>#REF!</v>
      </c>
    </row>
    <row r="28" spans="1:14" ht="15" customHeight="1" x14ac:dyDescent="0.25">
      <c r="A28" s="1"/>
      <c r="B28" s="10" t="s">
        <v>24</v>
      </c>
      <c r="C28" s="11">
        <v>16.049199999999999</v>
      </c>
      <c r="D28" s="11">
        <v>17.3559308410866</v>
      </c>
      <c r="E28" s="11">
        <v>17.99146</v>
      </c>
      <c r="F28" s="11">
        <f t="shared" si="0"/>
        <v>0.63552915891339978</v>
      </c>
      <c r="G28" s="11">
        <f t="shared" si="1"/>
        <v>3.6617405585007008</v>
      </c>
      <c r="H28" s="11">
        <f t="shared" si="2"/>
        <v>1.942260000000001</v>
      </c>
      <c r="I28" s="11">
        <f t="shared" si="3"/>
        <v>12.101911621763085</v>
      </c>
      <c r="J28" s="1"/>
      <c r="K28" s="7"/>
      <c r="L28" s="7" t="e">
        <f>C28-#REF!</f>
        <v>#REF!</v>
      </c>
      <c r="M28" s="7" t="e">
        <f>D28-#REF!</f>
        <v>#REF!</v>
      </c>
      <c r="N28" s="7" t="e">
        <f>E28-#REF!</f>
        <v>#REF!</v>
      </c>
    </row>
    <row r="29" spans="1:14" ht="15.75" hidden="1" customHeight="1" x14ac:dyDescent="0.25">
      <c r="A29" s="22"/>
      <c r="B29" s="10" t="s">
        <v>25</v>
      </c>
      <c r="C29" s="11">
        <f>+C30+C31</f>
        <v>0</v>
      </c>
      <c r="D29" s="11">
        <v>0</v>
      </c>
      <c r="E29" s="11">
        <f>+E30+E31</f>
        <v>0</v>
      </c>
      <c r="F29" s="11">
        <f t="shared" si="0"/>
        <v>0</v>
      </c>
      <c r="G29" s="11" t="str">
        <f t="shared" si="1"/>
        <v/>
      </c>
      <c r="H29" s="11">
        <f t="shared" si="2"/>
        <v>0</v>
      </c>
      <c r="I29" s="11" t="str">
        <f t="shared" si="3"/>
        <v/>
      </c>
      <c r="J29" s="1"/>
      <c r="K29" s="7"/>
      <c r="L29" s="7" t="e">
        <f>C29-#REF!</f>
        <v>#REF!</v>
      </c>
      <c r="M29" s="7" t="e">
        <f>D29-#REF!</f>
        <v>#REF!</v>
      </c>
      <c r="N29" s="7" t="e">
        <f>E29-#REF!</f>
        <v>#REF!</v>
      </c>
    </row>
    <row r="30" spans="1:14" ht="15" hidden="1" customHeight="1" x14ac:dyDescent="0.25">
      <c r="A30" s="22"/>
      <c r="B30" s="12" t="s">
        <v>26</v>
      </c>
      <c r="C30" s="11">
        <v>0</v>
      </c>
      <c r="D30" s="11"/>
      <c r="E30" s="11">
        <v>0</v>
      </c>
      <c r="F30" s="11">
        <f t="shared" si="0"/>
        <v>0</v>
      </c>
      <c r="G30" s="11" t="str">
        <f t="shared" si="1"/>
        <v/>
      </c>
      <c r="H30" s="11">
        <f t="shared" si="2"/>
        <v>0</v>
      </c>
      <c r="I30" s="11" t="str">
        <f t="shared" si="3"/>
        <v/>
      </c>
      <c r="J30" s="1"/>
      <c r="K30" s="7"/>
      <c r="L30" s="7" t="e">
        <f>C30-#REF!</f>
        <v>#REF!</v>
      </c>
      <c r="M30" s="7" t="e">
        <f>D30-#REF!</f>
        <v>#REF!</v>
      </c>
      <c r="N30" s="7" t="e">
        <f>E30-#REF!</f>
        <v>#REF!</v>
      </c>
    </row>
    <row r="31" spans="1:14" ht="15" hidden="1" customHeight="1" x14ac:dyDescent="0.25">
      <c r="A31" s="22"/>
      <c r="B31" s="12" t="s">
        <v>27</v>
      </c>
      <c r="C31" s="11">
        <v>0</v>
      </c>
      <c r="D31" s="11"/>
      <c r="E31" s="11">
        <v>0</v>
      </c>
      <c r="F31" s="11">
        <f t="shared" si="0"/>
        <v>0</v>
      </c>
      <c r="G31" s="11" t="str">
        <f t="shared" si="1"/>
        <v/>
      </c>
      <c r="H31" s="11">
        <f t="shared" si="2"/>
        <v>0</v>
      </c>
      <c r="I31" s="11" t="str">
        <f t="shared" si="3"/>
        <v/>
      </c>
      <c r="J31" s="1"/>
      <c r="K31" s="7"/>
      <c r="L31" s="7" t="e">
        <f>C31-#REF!</f>
        <v>#REF!</v>
      </c>
      <c r="M31" s="7" t="e">
        <f>D31-#REF!</f>
        <v>#REF!</v>
      </c>
      <c r="N31" s="7" t="e">
        <f>E31-#REF!</f>
        <v>#REF!</v>
      </c>
    </row>
    <row r="32" spans="1:14" ht="20.25" customHeight="1" x14ac:dyDescent="0.25">
      <c r="A32" s="1"/>
      <c r="B32" s="8" t="s">
        <v>28</v>
      </c>
      <c r="C32" s="9">
        <f>SUM(C33:C39)</f>
        <v>197.0934</v>
      </c>
      <c r="D32" s="9">
        <f>SUM(D33:D39)</f>
        <v>84.285777667960474</v>
      </c>
      <c r="E32" s="9">
        <f>SUM(E33:E39)</f>
        <v>109.17122999999999</v>
      </c>
      <c r="F32" s="9">
        <f t="shared" si="0"/>
        <v>24.88545233203952</v>
      </c>
      <c r="G32" s="9">
        <f t="shared" si="1"/>
        <v>29.525090733663863</v>
      </c>
      <c r="H32" s="9">
        <f t="shared" si="2"/>
        <v>-87.922170000000008</v>
      </c>
      <c r="I32" s="9">
        <f t="shared" si="3"/>
        <v>-44.609393313018096</v>
      </c>
      <c r="J32" s="1"/>
      <c r="K32" s="7"/>
      <c r="L32" s="7" t="e">
        <f>C32-#REF!</f>
        <v>#REF!</v>
      </c>
      <c r="M32" s="7" t="e">
        <f>D32-#REF!</f>
        <v>#REF!</v>
      </c>
      <c r="N32" s="7" t="e">
        <f>E32-#REF!</f>
        <v>#REF!</v>
      </c>
    </row>
    <row r="33" spans="1:14" ht="15" customHeight="1" x14ac:dyDescent="0.25">
      <c r="A33" s="1"/>
      <c r="B33" s="10" t="s">
        <v>29</v>
      </c>
      <c r="C33" s="11">
        <v>7.6768000000000001</v>
      </c>
      <c r="D33" s="11">
        <v>9.2252979282817513</v>
      </c>
      <c r="E33" s="11">
        <v>10.90723</v>
      </c>
      <c r="F33" s="11">
        <f t="shared" si="0"/>
        <v>1.6819320717182489</v>
      </c>
      <c r="G33" s="11">
        <f t="shared" si="1"/>
        <v>18.23173717308353</v>
      </c>
      <c r="H33" s="11">
        <f t="shared" si="2"/>
        <v>3.2304300000000001</v>
      </c>
      <c r="I33" s="11">
        <f t="shared" si="3"/>
        <v>42.080424135056276</v>
      </c>
      <c r="J33" s="1"/>
      <c r="K33" s="7"/>
      <c r="L33" s="7" t="e">
        <f>C33-#REF!</f>
        <v>#REF!</v>
      </c>
      <c r="M33" s="7" t="e">
        <f>D33-#REF!</f>
        <v>#REF!</v>
      </c>
      <c r="N33" s="7" t="e">
        <f>E33-#REF!</f>
        <v>#REF!</v>
      </c>
    </row>
    <row r="34" spans="1:14" ht="15" customHeight="1" x14ac:dyDescent="0.25">
      <c r="A34" s="1"/>
      <c r="B34" s="10" t="s">
        <v>30</v>
      </c>
      <c r="C34" s="11">
        <v>78.304400000000015</v>
      </c>
      <c r="D34" s="11">
        <v>75.060479739678726</v>
      </c>
      <c r="E34" s="11">
        <v>81.587100000000007</v>
      </c>
      <c r="F34" s="11">
        <f t="shared" si="0"/>
        <v>6.5266202603212804</v>
      </c>
      <c r="G34" s="11">
        <f t="shared" si="1"/>
        <v>8.6951486094368189</v>
      </c>
      <c r="H34" s="11">
        <f t="shared" si="2"/>
        <v>3.2826999999999913</v>
      </c>
      <c r="I34" s="11">
        <f t="shared" si="3"/>
        <v>4.1922293000137802</v>
      </c>
      <c r="J34" s="1"/>
      <c r="K34" s="7"/>
      <c r="L34" s="7" t="e">
        <f>C34-#REF!</f>
        <v>#REF!</v>
      </c>
      <c r="M34" s="7" t="e">
        <f>D34-#REF!</f>
        <v>#REF!</v>
      </c>
      <c r="N34" s="7" t="e">
        <f>E34-#REF!</f>
        <v>#REF!</v>
      </c>
    </row>
    <row r="35" spans="1:14" ht="15" customHeight="1" x14ac:dyDescent="0.25">
      <c r="A35" s="1"/>
      <c r="B35" s="10" t="s">
        <v>31</v>
      </c>
      <c r="C35" s="11">
        <v>35.793599999999998</v>
      </c>
      <c r="D35" s="11">
        <v>0</v>
      </c>
      <c r="E35" s="11">
        <v>15.751899999999999</v>
      </c>
      <c r="F35" s="11">
        <f t="shared" si="0"/>
        <v>15.751899999999999</v>
      </c>
      <c r="G35" s="11" t="str">
        <f t="shared" si="1"/>
        <v/>
      </c>
      <c r="H35" s="11">
        <f t="shared" si="2"/>
        <v>-20.041699999999999</v>
      </c>
      <c r="I35" s="11">
        <f t="shared" si="3"/>
        <v>-55.992412051316428</v>
      </c>
      <c r="J35" s="1"/>
      <c r="K35" s="7"/>
      <c r="L35" s="7" t="e">
        <f>C35-#REF!</f>
        <v>#REF!</v>
      </c>
      <c r="M35" s="7" t="e">
        <f>D35-#REF!</f>
        <v>#REF!</v>
      </c>
      <c r="N35" s="7" t="e">
        <f>E35-#REF!</f>
        <v>#REF!</v>
      </c>
    </row>
    <row r="36" spans="1:14" ht="15" customHeight="1" x14ac:dyDescent="0.25">
      <c r="A36" s="1"/>
      <c r="B36" s="10" t="s">
        <v>32</v>
      </c>
      <c r="C36" s="11">
        <v>0.64490000000000003</v>
      </c>
      <c r="D36" s="11">
        <v>0</v>
      </c>
      <c r="E36" s="11">
        <v>0.92500000000000004</v>
      </c>
      <c r="F36" s="11">
        <f t="shared" si="0"/>
        <v>0.92500000000000004</v>
      </c>
      <c r="G36" s="11" t="str">
        <f t="shared" si="1"/>
        <v/>
      </c>
      <c r="H36" s="11">
        <f t="shared" si="2"/>
        <v>0.28010000000000002</v>
      </c>
      <c r="I36" s="11">
        <f t="shared" si="3"/>
        <v>43.43309040161266</v>
      </c>
      <c r="J36" s="1"/>
      <c r="K36" s="7"/>
      <c r="L36" s="7" t="e">
        <f>C36-#REF!</f>
        <v>#REF!</v>
      </c>
      <c r="M36" s="7" t="e">
        <f>D36-#REF!</f>
        <v>#REF!</v>
      </c>
      <c r="N36" s="7" t="e">
        <f>E36-#REF!</f>
        <v>#REF!</v>
      </c>
    </row>
    <row r="37" spans="1:14" ht="15" hidden="1" customHeight="1" x14ac:dyDescent="0.25">
      <c r="A37" s="22"/>
      <c r="B37" s="10" t="s">
        <v>33</v>
      </c>
      <c r="C37" s="11"/>
      <c r="D37" s="11"/>
      <c r="E37" s="11"/>
      <c r="F37" s="11">
        <f t="shared" si="0"/>
        <v>0</v>
      </c>
      <c r="G37" s="11" t="str">
        <f t="shared" si="1"/>
        <v/>
      </c>
      <c r="H37" s="11">
        <f t="shared" si="2"/>
        <v>0</v>
      </c>
      <c r="I37" s="11" t="str">
        <f t="shared" si="3"/>
        <v/>
      </c>
      <c r="J37" s="1"/>
      <c r="K37" s="7"/>
      <c r="L37" s="7" t="e">
        <f>C37-#REF!</f>
        <v>#REF!</v>
      </c>
      <c r="M37" s="7" t="e">
        <f>D37-#REF!</f>
        <v>#REF!</v>
      </c>
      <c r="N37" s="7" t="e">
        <f>E37-#REF!</f>
        <v>#REF!</v>
      </c>
    </row>
    <row r="38" spans="1:14" ht="15" customHeight="1" x14ac:dyDescent="0.25">
      <c r="A38" s="1"/>
      <c r="B38" s="10" t="s">
        <v>34</v>
      </c>
      <c r="C38" s="11">
        <v>0.60549999999999993</v>
      </c>
      <c r="D38" s="11">
        <v>0</v>
      </c>
      <c r="E38" s="11">
        <v>0</v>
      </c>
      <c r="F38" s="11">
        <f t="shared" si="0"/>
        <v>0</v>
      </c>
      <c r="G38" s="11" t="str">
        <f t="shared" si="1"/>
        <v/>
      </c>
      <c r="H38" s="11">
        <f t="shared" si="2"/>
        <v>-0.60549999999999993</v>
      </c>
      <c r="I38" s="11">
        <f t="shared" si="3"/>
        <v>-100</v>
      </c>
      <c r="J38" s="1"/>
      <c r="K38" s="7"/>
      <c r="L38" s="7" t="e">
        <f>C38-#REF!</f>
        <v>#REF!</v>
      </c>
      <c r="M38" s="7" t="e">
        <f>D38-#REF!</f>
        <v>#REF!</v>
      </c>
      <c r="N38" s="7" t="e">
        <f>E38-#REF!</f>
        <v>#REF!</v>
      </c>
    </row>
    <row r="39" spans="1:14" ht="15" customHeight="1" x14ac:dyDescent="0.25">
      <c r="A39" s="1"/>
      <c r="B39" s="10" t="s">
        <v>35</v>
      </c>
      <c r="C39" s="11">
        <v>74.068199999999976</v>
      </c>
      <c r="D39" s="11">
        <v>0</v>
      </c>
      <c r="E39" s="11">
        <v>0</v>
      </c>
      <c r="F39" s="11">
        <f t="shared" si="0"/>
        <v>0</v>
      </c>
      <c r="G39" s="11" t="str">
        <f t="shared" si="1"/>
        <v/>
      </c>
      <c r="H39" s="11">
        <f t="shared" si="2"/>
        <v>-74.068199999999976</v>
      </c>
      <c r="I39" s="11">
        <f t="shared" si="3"/>
        <v>-100</v>
      </c>
      <c r="J39" s="1"/>
      <c r="K39" s="7"/>
      <c r="L39" s="7" t="e">
        <f>C39-#REF!</f>
        <v>#REF!</v>
      </c>
      <c r="M39" s="7" t="e">
        <f>D39-#REF!</f>
        <v>#REF!</v>
      </c>
      <c r="N39" s="7" t="e">
        <f>E39-#REF!</f>
        <v>#REF!</v>
      </c>
    </row>
    <row r="40" spans="1:14" ht="21" customHeight="1" x14ac:dyDescent="0.4">
      <c r="A40" s="1"/>
      <c r="B40" s="4" t="s">
        <v>36</v>
      </c>
      <c r="C40" s="6">
        <f>SUM(C41:C43)</f>
        <v>168.5847</v>
      </c>
      <c r="D40" s="6">
        <f>SUM(D41:D43)</f>
        <v>331.87489391574951</v>
      </c>
      <c r="E40" s="6">
        <f>SUM(E41:E43)</f>
        <v>166.19465000000002</v>
      </c>
      <c r="F40" s="6">
        <f t="shared" si="0"/>
        <v>-165.68024391574949</v>
      </c>
      <c r="G40" s="6">
        <f t="shared" si="1"/>
        <v>-49.922500000198703</v>
      </c>
      <c r="H40" s="6">
        <f t="shared" si="2"/>
        <v>-2.3900499999999738</v>
      </c>
      <c r="I40" s="6">
        <f t="shared" si="3"/>
        <v>-1.4177146561935774</v>
      </c>
      <c r="J40" s="1"/>
      <c r="K40" s="7"/>
      <c r="L40" s="7" t="e">
        <f>C40-#REF!</f>
        <v>#REF!</v>
      </c>
      <c r="M40" s="7" t="e">
        <f>D40-#REF!</f>
        <v>#REF!</v>
      </c>
      <c r="N40" s="7" t="e">
        <f>E40-#REF!</f>
        <v>#REF!</v>
      </c>
    </row>
    <row r="41" spans="1:14" ht="15" customHeight="1" x14ac:dyDescent="0.25">
      <c r="A41" s="1"/>
      <c r="B41" s="10" t="s">
        <v>37</v>
      </c>
      <c r="C41" s="11">
        <v>34.551700000000004</v>
      </c>
      <c r="D41" s="11">
        <v>12.411443700640032</v>
      </c>
      <c r="E41" s="11">
        <v>12.81</v>
      </c>
      <c r="F41" s="11">
        <f t="shared" si="0"/>
        <v>0.39855629935996895</v>
      </c>
      <c r="G41" s="11">
        <f t="shared" si="1"/>
        <v>3.211200155058644</v>
      </c>
      <c r="H41" s="11">
        <f t="shared" si="2"/>
        <v>-21.741700000000002</v>
      </c>
      <c r="I41" s="11">
        <f t="shared" si="3"/>
        <v>-62.925123799986679</v>
      </c>
      <c r="J41" s="1"/>
      <c r="K41" s="7"/>
      <c r="L41" s="7" t="e">
        <f>C41-#REF!</f>
        <v>#REF!</v>
      </c>
      <c r="M41" s="7" t="e">
        <f>D41-#REF!</f>
        <v>#REF!</v>
      </c>
      <c r="N41" s="7" t="e">
        <f>E41-#REF!</f>
        <v>#REF!</v>
      </c>
    </row>
    <row r="42" spans="1:14" ht="15" customHeight="1" x14ac:dyDescent="0.25">
      <c r="A42" s="1"/>
      <c r="B42" s="10" t="s">
        <v>38</v>
      </c>
      <c r="C42" s="11">
        <v>7.8272000000000004</v>
      </c>
      <c r="D42" s="11"/>
      <c r="E42" s="11">
        <v>4.9124299999999996</v>
      </c>
      <c r="F42" s="11">
        <f t="shared" si="0"/>
        <v>4.9124299999999996</v>
      </c>
      <c r="G42" s="11" t="str">
        <f t="shared" si="1"/>
        <v/>
      </c>
      <c r="H42" s="11">
        <f t="shared" si="2"/>
        <v>-2.9147700000000007</v>
      </c>
      <c r="I42" s="11">
        <f t="shared" si="3"/>
        <v>-37.23898712183157</v>
      </c>
      <c r="J42" s="1"/>
      <c r="K42" s="7"/>
      <c r="L42" s="7" t="e">
        <f>C42-#REF!</f>
        <v>#REF!</v>
      </c>
      <c r="M42" s="7" t="e">
        <f>D42-#REF!</f>
        <v>#REF!</v>
      </c>
      <c r="N42" s="7" t="e">
        <f>E42-#REF!</f>
        <v>#REF!</v>
      </c>
    </row>
    <row r="43" spans="1:14" ht="15" customHeight="1" x14ac:dyDescent="0.25">
      <c r="A43" s="1"/>
      <c r="B43" s="10" t="s">
        <v>39</v>
      </c>
      <c r="C43" s="11">
        <v>126.20579999999998</v>
      </c>
      <c r="D43" s="11">
        <v>319.4634502151095</v>
      </c>
      <c r="E43" s="11">
        <v>148.47222000000002</v>
      </c>
      <c r="F43" s="11">
        <f t="shared" si="0"/>
        <v>-170.99123021510948</v>
      </c>
      <c r="G43" s="11">
        <f t="shared" si="1"/>
        <v>-53.524504947271176</v>
      </c>
      <c r="H43" s="11">
        <f t="shared" si="2"/>
        <v>22.266420000000039</v>
      </c>
      <c r="I43" s="11">
        <f t="shared" si="3"/>
        <v>17.642945094441018</v>
      </c>
      <c r="J43" s="1"/>
      <c r="K43" s="7"/>
      <c r="L43" s="7" t="e">
        <f>C43-#REF!</f>
        <v>#REF!</v>
      </c>
      <c r="M43" s="7" t="e">
        <f>D43-#REF!</f>
        <v>#REF!</v>
      </c>
      <c r="N43" s="7" t="e">
        <f>E43-#REF!</f>
        <v>#REF!</v>
      </c>
    </row>
    <row r="44" spans="1:14" ht="6" hidden="1" customHeight="1" x14ac:dyDescent="0.25">
      <c r="A44" s="1"/>
      <c r="B44" s="19"/>
      <c r="C44" s="20"/>
      <c r="D44" s="20"/>
      <c r="E44" s="20"/>
      <c r="F44" s="20"/>
      <c r="G44" s="20"/>
      <c r="H44" s="20"/>
      <c r="I44" s="21"/>
      <c r="J44" s="1"/>
      <c r="K44" s="7"/>
      <c r="L44" s="7"/>
      <c r="M44" s="7"/>
      <c r="N44" s="7"/>
    </row>
    <row r="45" spans="1:14" ht="5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7"/>
      <c r="M45" s="7"/>
      <c r="N45" s="7"/>
    </row>
    <row r="46" spans="1:14" ht="21" customHeight="1" x14ac:dyDescent="0.2">
      <c r="A46" s="1"/>
      <c r="B46" s="13" t="s">
        <v>40</v>
      </c>
      <c r="C46" s="13"/>
      <c r="D46" s="13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4" ht="25.5" customHeight="1" x14ac:dyDescent="0.2">
      <c r="A48" s="1"/>
      <c r="B48" s="41" t="s">
        <v>41</v>
      </c>
      <c r="C48" s="41"/>
      <c r="D48" s="41"/>
      <c r="E48" s="41"/>
      <c r="F48" s="41"/>
      <c r="G48" s="41"/>
      <c r="H48" s="41"/>
      <c r="I48" s="41"/>
      <c r="J48" s="1"/>
      <c r="K48" s="1"/>
    </row>
    <row r="49" spans="1:11" ht="34.5" hidden="1" customHeight="1" x14ac:dyDescent="0.2">
      <c r="A49" s="14"/>
      <c r="B49" s="35"/>
      <c r="C49" s="35"/>
      <c r="D49" s="35"/>
      <c r="E49" s="35"/>
      <c r="F49" s="35"/>
      <c r="G49" s="35"/>
      <c r="H49" s="35"/>
      <c r="I49" s="35"/>
      <c r="J49" s="1"/>
      <c r="K49" s="1"/>
    </row>
    <row r="50" spans="1:11" ht="25.5" hidden="1" customHeight="1" x14ac:dyDescent="0.2">
      <c r="A50" s="1"/>
      <c r="B50" s="35"/>
      <c r="C50" s="35"/>
      <c r="D50" s="35"/>
      <c r="E50" s="35"/>
      <c r="F50" s="35"/>
      <c r="G50" s="35"/>
      <c r="H50" s="35"/>
      <c r="I50" s="35"/>
      <c r="J50" s="1"/>
      <c r="K50" s="1"/>
    </row>
  </sheetData>
  <mergeCells count="8">
    <mergeCell ref="B49:I49"/>
    <mergeCell ref="B50:I50"/>
    <mergeCell ref="B2:I2"/>
    <mergeCell ref="B3:I3"/>
    <mergeCell ref="B5:B6"/>
    <mergeCell ref="F5:G5"/>
    <mergeCell ref="H5:I5"/>
    <mergeCell ref="B48:I48"/>
  </mergeCells>
  <printOptions horizontalCentered="1"/>
  <pageMargins left="0.78740157480314965" right="0.78740157480314965" top="0.98425196850393704" bottom="0.98425196850393704" header="0" footer="0"/>
  <pageSetup paperSize="9" scale="66" orientation="landscape" r:id="rId1"/>
  <headerFooter alignWithMargins="0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Ings22xmes</vt:lpstr>
      <vt:lpstr>Ings22vrsPto.eIng21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Gerber Augusto Ardon Lemus</cp:lastModifiedBy>
  <cp:lastPrinted>2022-03-01T21:41:33Z</cp:lastPrinted>
  <dcterms:created xsi:type="dcterms:W3CDTF">2022-01-04T19:07:22Z</dcterms:created>
  <dcterms:modified xsi:type="dcterms:W3CDTF">2022-10-04T15:37:57Z</dcterms:modified>
</cp:coreProperties>
</file>