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A859AFD3-E17F-4136-A2D4-899B2A9C8B99}" xr6:coauthVersionLast="36" xr6:coauthVersionMax="36" xr10:uidLastSave="{00000000-0000-0000-0000-000000000000}"/>
  <bookViews>
    <workbookView xWindow="0" yWindow="0" windowWidth="28800" windowHeight="12225" xr2:uid="{FB4B1055-1952-4504-B301-2423E11E325C}"/>
  </bookViews>
  <sheets>
    <sheet name="Mayo1" sheetId="9" r:id="rId1"/>
    <sheet name="Mayo2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9" l="1"/>
  <c r="G40" i="9"/>
  <c r="F40" i="9"/>
  <c r="E40" i="9"/>
  <c r="D40" i="9"/>
  <c r="C40" i="9"/>
  <c r="H32" i="9"/>
  <c r="G32" i="9"/>
  <c r="F32" i="9"/>
  <c r="E32" i="9"/>
  <c r="D32" i="9"/>
  <c r="C32" i="9"/>
  <c r="H29" i="9"/>
  <c r="G29" i="9"/>
  <c r="F29" i="9"/>
  <c r="E29" i="9"/>
  <c r="D29" i="9"/>
  <c r="C29" i="9"/>
  <c r="H24" i="9"/>
  <c r="G24" i="9"/>
  <c r="F24" i="9"/>
  <c r="E24" i="9"/>
  <c r="D24" i="9"/>
  <c r="C24" i="9"/>
  <c r="H17" i="9"/>
  <c r="G17" i="9"/>
  <c r="F17" i="9"/>
  <c r="E17" i="9"/>
  <c r="D17" i="9"/>
  <c r="C17" i="9"/>
  <c r="H12" i="9"/>
  <c r="G12" i="9"/>
  <c r="F12" i="9"/>
  <c r="E12" i="9"/>
  <c r="D12" i="9"/>
  <c r="C12" i="9"/>
  <c r="H9" i="9"/>
  <c r="G9" i="9"/>
  <c r="F9" i="9"/>
  <c r="E9" i="9"/>
  <c r="D9" i="9"/>
  <c r="C9" i="9"/>
  <c r="E40" i="10"/>
  <c r="D40" i="10"/>
  <c r="C40" i="10"/>
  <c r="E32" i="10"/>
  <c r="D32" i="10"/>
  <c r="C32" i="10"/>
  <c r="E29" i="10"/>
  <c r="E24" i="10" s="1"/>
  <c r="C29" i="10"/>
  <c r="C24" i="10" s="1"/>
  <c r="D24" i="10"/>
  <c r="E17" i="10"/>
  <c r="D17" i="10"/>
  <c r="C17" i="10"/>
  <c r="E12" i="10"/>
  <c r="D12" i="10"/>
  <c r="C12" i="10"/>
  <c r="E9" i="10"/>
  <c r="D9" i="10"/>
  <c r="C9" i="10"/>
  <c r="H43" i="10" l="1"/>
  <c r="I43" i="10" s="1"/>
  <c r="F43" i="10"/>
  <c r="G43" i="10" s="1"/>
  <c r="H42" i="10"/>
  <c r="I42" i="10" s="1"/>
  <c r="F42" i="10"/>
  <c r="G42" i="10" s="1"/>
  <c r="H41" i="10"/>
  <c r="I41" i="10" s="1"/>
  <c r="F41" i="10"/>
  <c r="G41" i="10" s="1"/>
  <c r="H40" i="10"/>
  <c r="I40" i="10" s="1"/>
  <c r="F40" i="10"/>
  <c r="G40" i="10" s="1"/>
  <c r="H39" i="10"/>
  <c r="I39" i="10" s="1"/>
  <c r="F39" i="10"/>
  <c r="G39" i="10" s="1"/>
  <c r="H38" i="10"/>
  <c r="I38" i="10" s="1"/>
  <c r="F38" i="10"/>
  <c r="G38" i="10" s="1"/>
  <c r="H37" i="10"/>
  <c r="I37" i="10" s="1"/>
  <c r="F37" i="10"/>
  <c r="G37" i="10" s="1"/>
  <c r="H36" i="10"/>
  <c r="I36" i="10" s="1"/>
  <c r="F36" i="10"/>
  <c r="G36" i="10" s="1"/>
  <c r="H35" i="10"/>
  <c r="I35" i="10" s="1"/>
  <c r="F35" i="10"/>
  <c r="G35" i="10" s="1"/>
  <c r="H34" i="10"/>
  <c r="I34" i="10" s="1"/>
  <c r="F34" i="10"/>
  <c r="G34" i="10" s="1"/>
  <c r="H33" i="10"/>
  <c r="I33" i="10" s="1"/>
  <c r="F33" i="10"/>
  <c r="G33" i="10" s="1"/>
  <c r="H32" i="10"/>
  <c r="I32" i="10" s="1"/>
  <c r="F32" i="10"/>
  <c r="G32" i="10" s="1"/>
  <c r="H31" i="10"/>
  <c r="I31" i="10" s="1"/>
  <c r="F31" i="10"/>
  <c r="G31" i="10" s="1"/>
  <c r="H30" i="10"/>
  <c r="I30" i="10" s="1"/>
  <c r="F30" i="10"/>
  <c r="G30" i="10" s="1"/>
  <c r="H29" i="10"/>
  <c r="I29" i="10" s="1"/>
  <c r="C8" i="10"/>
  <c r="C7" i="10" s="1"/>
  <c r="H28" i="10"/>
  <c r="I28" i="10" s="1"/>
  <c r="F28" i="10"/>
  <c r="G28" i="10" s="1"/>
  <c r="H27" i="10"/>
  <c r="I27" i="10" s="1"/>
  <c r="F27" i="10"/>
  <c r="G27" i="10" s="1"/>
  <c r="H26" i="10"/>
  <c r="I26" i="10" s="1"/>
  <c r="F26" i="10"/>
  <c r="G26" i="10" s="1"/>
  <c r="I25" i="10"/>
  <c r="H25" i="10"/>
  <c r="F25" i="10"/>
  <c r="G25" i="10" s="1"/>
  <c r="F24" i="10"/>
  <c r="G24" i="10" s="1"/>
  <c r="H23" i="10"/>
  <c r="I23" i="10" s="1"/>
  <c r="F23" i="10"/>
  <c r="G23" i="10" s="1"/>
  <c r="H22" i="10"/>
  <c r="I22" i="10" s="1"/>
  <c r="F22" i="10"/>
  <c r="G22" i="10" s="1"/>
  <c r="H21" i="10"/>
  <c r="I21" i="10" s="1"/>
  <c r="F21" i="10"/>
  <c r="G21" i="10" s="1"/>
  <c r="H20" i="10"/>
  <c r="I20" i="10" s="1"/>
  <c r="F20" i="10"/>
  <c r="G20" i="10" s="1"/>
  <c r="H19" i="10"/>
  <c r="I19" i="10" s="1"/>
  <c r="F19" i="10"/>
  <c r="G19" i="10" s="1"/>
  <c r="H18" i="10"/>
  <c r="I18" i="10" s="1"/>
  <c r="F18" i="10"/>
  <c r="G18" i="10" s="1"/>
  <c r="H17" i="10"/>
  <c r="I17" i="10" s="1"/>
  <c r="F17" i="10"/>
  <c r="G17" i="10" s="1"/>
  <c r="I16" i="10"/>
  <c r="H16" i="10"/>
  <c r="F16" i="10"/>
  <c r="G16" i="10" s="1"/>
  <c r="H15" i="10"/>
  <c r="I15" i="10" s="1"/>
  <c r="F15" i="10"/>
  <c r="G15" i="10" s="1"/>
  <c r="H14" i="10"/>
  <c r="I14" i="10" s="1"/>
  <c r="F14" i="10"/>
  <c r="G14" i="10" s="1"/>
  <c r="H13" i="10"/>
  <c r="I13" i="10" s="1"/>
  <c r="F13" i="10"/>
  <c r="G13" i="10" s="1"/>
  <c r="F12" i="10"/>
  <c r="G12" i="10" s="1"/>
  <c r="H11" i="10"/>
  <c r="I11" i="10" s="1"/>
  <c r="F11" i="10"/>
  <c r="G11" i="10" s="1"/>
  <c r="H10" i="10"/>
  <c r="I10" i="10" s="1"/>
  <c r="F10" i="10"/>
  <c r="G10" i="10" s="1"/>
  <c r="H9" i="10"/>
  <c r="I9" i="10" s="1"/>
  <c r="F9" i="10"/>
  <c r="G9" i="10" s="1"/>
  <c r="D8" i="10"/>
  <c r="D7" i="10" s="1"/>
  <c r="E8" i="10"/>
  <c r="E7" i="10" s="1"/>
  <c r="P43" i="9"/>
  <c r="Q43" i="9" s="1"/>
  <c r="R43" i="9" s="1"/>
  <c r="P42" i="9"/>
  <c r="Q42" i="9" s="1"/>
  <c r="R42" i="9" s="1"/>
  <c r="P41" i="9"/>
  <c r="Q41" i="9" s="1"/>
  <c r="R41" i="9" s="1"/>
  <c r="O40" i="9"/>
  <c r="N40" i="9"/>
  <c r="M40" i="9"/>
  <c r="L40" i="9"/>
  <c r="K40" i="9"/>
  <c r="J40" i="9"/>
  <c r="I40" i="9"/>
  <c r="P39" i="9"/>
  <c r="Q39" i="9" s="1"/>
  <c r="R39" i="9" s="1"/>
  <c r="P38" i="9"/>
  <c r="Q38" i="9" s="1"/>
  <c r="R38" i="9" s="1"/>
  <c r="P37" i="9"/>
  <c r="Q37" i="9" s="1"/>
  <c r="R37" i="9" s="1"/>
  <c r="P36" i="9"/>
  <c r="Q36" i="9" s="1"/>
  <c r="R36" i="9" s="1"/>
  <c r="P35" i="9"/>
  <c r="Q35" i="9" s="1"/>
  <c r="R35" i="9" s="1"/>
  <c r="P34" i="9"/>
  <c r="Q34" i="9" s="1"/>
  <c r="R34" i="9" s="1"/>
  <c r="P33" i="9"/>
  <c r="Q33" i="9" s="1"/>
  <c r="R33" i="9" s="1"/>
  <c r="O32" i="9"/>
  <c r="N32" i="9"/>
  <c r="M32" i="9"/>
  <c r="L32" i="9"/>
  <c r="K32" i="9"/>
  <c r="J32" i="9"/>
  <c r="I32" i="9"/>
  <c r="P31" i="9"/>
  <c r="Q31" i="9" s="1"/>
  <c r="R31" i="9" s="1"/>
  <c r="P30" i="9"/>
  <c r="Q30" i="9" s="1"/>
  <c r="R30" i="9" s="1"/>
  <c r="O29" i="9"/>
  <c r="N29" i="9"/>
  <c r="M29" i="9"/>
  <c r="M24" i="9" s="1"/>
  <c r="L29" i="9"/>
  <c r="L24" i="9" s="1"/>
  <c r="K29" i="9"/>
  <c r="K24" i="9" s="1"/>
  <c r="J29" i="9"/>
  <c r="J24" i="9" s="1"/>
  <c r="I29" i="9"/>
  <c r="G8" i="9"/>
  <c r="G7" i="9" s="1"/>
  <c r="F8" i="9"/>
  <c r="F7" i="9" s="1"/>
  <c r="P24" i="9"/>
  <c r="Q24" i="9" s="1"/>
  <c r="R24" i="9" s="1"/>
  <c r="P28" i="9"/>
  <c r="Q28" i="9" s="1"/>
  <c r="R28" i="9" s="1"/>
  <c r="P27" i="9"/>
  <c r="Q27" i="9" s="1"/>
  <c r="R27" i="9" s="1"/>
  <c r="P26" i="9"/>
  <c r="Q26" i="9" s="1"/>
  <c r="R26" i="9" s="1"/>
  <c r="P25" i="9"/>
  <c r="Q25" i="9" s="1"/>
  <c r="R25" i="9" s="1"/>
  <c r="O24" i="9"/>
  <c r="N24" i="9"/>
  <c r="I24" i="9"/>
  <c r="P23" i="9"/>
  <c r="Q23" i="9" s="1"/>
  <c r="R23" i="9" s="1"/>
  <c r="P22" i="9"/>
  <c r="Q22" i="9" s="1"/>
  <c r="R22" i="9" s="1"/>
  <c r="P21" i="9"/>
  <c r="Q21" i="9" s="1"/>
  <c r="R21" i="9" s="1"/>
  <c r="P20" i="9"/>
  <c r="Q20" i="9" s="1"/>
  <c r="R20" i="9" s="1"/>
  <c r="P19" i="9"/>
  <c r="Q19" i="9" s="1"/>
  <c r="R19" i="9" s="1"/>
  <c r="P18" i="9"/>
  <c r="Q18" i="9" s="1"/>
  <c r="R18" i="9" s="1"/>
  <c r="O17" i="9"/>
  <c r="N17" i="9"/>
  <c r="M17" i="9"/>
  <c r="L17" i="9"/>
  <c r="K17" i="9"/>
  <c r="J17" i="9"/>
  <c r="I17" i="9"/>
  <c r="P17" i="9"/>
  <c r="Q17" i="9" s="1"/>
  <c r="R17" i="9" s="1"/>
  <c r="P16" i="9"/>
  <c r="Q16" i="9" s="1"/>
  <c r="R16" i="9" s="1"/>
  <c r="P15" i="9"/>
  <c r="Q15" i="9" s="1"/>
  <c r="R15" i="9" s="1"/>
  <c r="P14" i="9"/>
  <c r="Q14" i="9" s="1"/>
  <c r="R14" i="9" s="1"/>
  <c r="P13" i="9"/>
  <c r="Q13" i="9" s="1"/>
  <c r="R13" i="9" s="1"/>
  <c r="O12" i="9"/>
  <c r="N12" i="9"/>
  <c r="M12" i="9"/>
  <c r="L12" i="9"/>
  <c r="K12" i="9"/>
  <c r="J12" i="9"/>
  <c r="I12" i="9"/>
  <c r="P12" i="9"/>
  <c r="Q12" i="9" s="1"/>
  <c r="R12" i="9" s="1"/>
  <c r="P11" i="9"/>
  <c r="Q11" i="9" s="1"/>
  <c r="R11" i="9" s="1"/>
  <c r="P10" i="9"/>
  <c r="Q10" i="9" s="1"/>
  <c r="R10" i="9" s="1"/>
  <c r="O9" i="9"/>
  <c r="O8" i="9" s="1"/>
  <c r="O7" i="9" s="1"/>
  <c r="N9" i="9"/>
  <c r="N8" i="9" s="1"/>
  <c r="N7" i="9" s="1"/>
  <c r="M9" i="9"/>
  <c r="L9" i="9"/>
  <c r="K9" i="9"/>
  <c r="J9" i="9"/>
  <c r="I9" i="9"/>
  <c r="I8" i="9" s="1"/>
  <c r="I7" i="9" s="1"/>
  <c r="H8" i="9"/>
  <c r="H7" i="9" s="1"/>
  <c r="C8" i="9"/>
  <c r="C7" i="9" s="1"/>
  <c r="M8" i="9"/>
  <c r="M7" i="9" s="1"/>
  <c r="L8" i="9"/>
  <c r="L7" i="9" s="1"/>
  <c r="F7" i="10" l="1"/>
  <c r="G7" i="10" s="1"/>
  <c r="H7" i="10"/>
  <c r="I7" i="10" s="1"/>
  <c r="F8" i="10"/>
  <c r="G8" i="10" s="1"/>
  <c r="H12" i="10"/>
  <c r="I12" i="10" s="1"/>
  <c r="H24" i="10"/>
  <c r="I24" i="10" s="1"/>
  <c r="H8" i="10"/>
  <c r="I8" i="10" s="1"/>
  <c r="F29" i="10"/>
  <c r="G29" i="10" s="1"/>
  <c r="P29" i="9"/>
  <c r="Q29" i="9" s="1"/>
  <c r="R29" i="9" s="1"/>
  <c r="D8" i="9"/>
  <c r="J8" i="9"/>
  <c r="J7" i="9" s="1"/>
  <c r="E8" i="9"/>
  <c r="E7" i="9" s="1"/>
  <c r="K8" i="9"/>
  <c r="K7" i="9" s="1"/>
  <c r="P32" i="9"/>
  <c r="Q32" i="9" s="1"/>
  <c r="R32" i="9" s="1"/>
  <c r="P40" i="9"/>
  <c r="Q40" i="9" s="1"/>
  <c r="R40" i="9" s="1"/>
  <c r="P9" i="9"/>
  <c r="Q9" i="9" s="1"/>
  <c r="R9" i="9" s="1"/>
  <c r="P8" i="9" l="1"/>
  <c r="Q8" i="9" s="1"/>
  <c r="R8" i="9" s="1"/>
  <c r="D7" i="9"/>
  <c r="P7" i="9" s="1"/>
  <c r="Q7" i="9" s="1"/>
  <c r="R7" i="9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<sst xmlns="http://schemas.openxmlformats.org/spreadsheetml/2006/main" count="117" uniqueCount="68">
  <si>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</si>
  <si>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</si>
  <si>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</si>
  <si>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</si>
  <si>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</si>
  <si>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</si>
  <si>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</si>
  <si>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</si>
  <si>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</si>
  <si>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</si>
  <si>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</si>
  <si>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</si>
  <si>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</si>
  <si>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</si>
  <si>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</si>
  <si>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</si>
  <si>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</si>
  <si>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</si>
  <si>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</si>
  <si>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</si>
  <si>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</si>
  <si>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</si>
  <si>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</si>
  <si>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</si>
  <si>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</si>
  <si>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</si>
  <si>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</si>
  <si>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</si>
  <si>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</si>
  <si>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</si>
  <si>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</si>
  <si>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</si>
  <si>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</si>
  <si>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</si>
  <si>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</si>
  <si>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</si>
  <si>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</si>
  <si>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</si>
  <si>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</si>
  <si>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</si>
  <si>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</si>
  <si>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</si>
  <si>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</si>
  <si>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</si>
  <si>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</si>
  <si>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</si>
  <si>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</si>
  <si>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</si>
  <si>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</si>
  <si>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</si>
  <si>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</si>
  <si>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</si>
  <si>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</si>
  <si>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</si>
  <si>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</si>
  <si>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</si>
  <si>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</si>
  <si>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</si>
  <si>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</si>
  <si>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</si>
  <si>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</si>
  <si>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</si>
  <si>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</si>
  <si>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</si>
  <si>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Al 31 May.</t>
  </si>
  <si>
    <t>Al  31 May.</t>
  </si>
  <si>
    <t>COMPARATIVO ACUMULADO AL  31 DE MAYO DE 2021, VRS EJECUTADO  2020 Y PRESUPUESTO 2021 (Definitivo)</t>
  </si>
  <si>
    <t>INGRESOS AL 31 DE MAYO DE 2021, VRS EJECUTADO  2020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</si>
</sst>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A8E2-B49C-4984-8EC4-12F3E61F45D2}">
  <sheetPr>
    <tabColor theme="9"/>
    <pageSetUpPr fitToPage="1"/>
  </sheetPr>
  <dimension ref="A1:X53"/>
  <sheetViews>
    <sheetView tabSelected="1" zoomScale="80" zoomScaleNormal="80" workbookViewId="0">
      <selection activeCell="W22" sqref="W22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65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65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2129.5544100000002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922.62600000000009</v>
      </c>
      <c r="H7" s="6">
        <f t="shared" si="0"/>
        <v>436.17759999999998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2730.1444999999999</v>
      </c>
      <c r="Q7" s="7">
        <f t="shared" ref="Q7:Q43" si="1">+P7-C7</f>
        <v>600.59008999999969</v>
      </c>
      <c r="R7" s="7">
        <f>IF(ISNUMBER(+Q7/C7*100), +Q7/C7*100, "")</f>
        <v>28.202617748564574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2012.7323100000003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2633.1287000000002</v>
      </c>
      <c r="Q8" s="11">
        <f t="shared" si="1"/>
        <v>620.39638999999988</v>
      </c>
      <c r="R8" s="11">
        <f t="shared" ref="R8:R43" si="3">IF(ISNUMBER(+Q8/C8*100), +Q8/C8*100, "")</f>
        <v>30.823591737343342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851.98260000000005</v>
      </c>
      <c r="D9" s="11">
        <f>SUM(D10:D11)</f>
        <v>235.93359999999996</v>
      </c>
      <c r="E9" s="11">
        <f t="shared" ref="E9:H9" si="4">SUM(E10:E11)</f>
        <v>202.81539999999998</v>
      </c>
      <c r="F9" s="11">
        <f t="shared" si="4"/>
        <v>231.98199999999997</v>
      </c>
      <c r="G9" s="11">
        <f t="shared" si="4"/>
        <v>228.8544</v>
      </c>
      <c r="H9" s="11">
        <f t="shared" si="4"/>
        <v>221.4212</v>
      </c>
      <c r="I9" s="11">
        <f t="shared" ref="I9:O9" si="5">SUM(I10:I11)</f>
        <v>0</v>
      </c>
      <c r="J9" s="11">
        <f t="shared" si="5"/>
        <v>0</v>
      </c>
      <c r="K9" s="11">
        <f t="shared" si="5"/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1121.0065999999999</v>
      </c>
      <c r="Q9" s="11">
        <f t="shared" si="1"/>
        <v>269.02399999999989</v>
      </c>
      <c r="R9" s="11">
        <f t="shared" si="3"/>
        <v>31.576231721164245</v>
      </c>
      <c r="S9" s="2"/>
      <c r="T9" s="8"/>
    </row>
    <row r="10" spans="1:23" ht="15" customHeight="1" x14ac:dyDescent="0.25">
      <c r="A10" s="2"/>
      <c r="B10" s="13" t="s">
        <v>22</v>
      </c>
      <c r="C10" s="14">
        <v>439.61250000000001</v>
      </c>
      <c r="D10" s="14">
        <v>129.76309999999998</v>
      </c>
      <c r="E10" s="14">
        <v>99.040599999999998</v>
      </c>
      <c r="F10" s="14">
        <v>94.046499999999995</v>
      </c>
      <c r="G10" s="14">
        <v>102.17629999999998</v>
      </c>
      <c r="H10" s="14">
        <v>96.01639999999999</v>
      </c>
      <c r="I10" s="14"/>
      <c r="J10" s="14"/>
      <c r="K10" s="14"/>
      <c r="L10" s="14"/>
      <c r="M10" s="14"/>
      <c r="N10" s="14"/>
      <c r="O10" s="14"/>
      <c r="P10" s="14">
        <f t="shared" ref="P10:P23" si="6">SUM(D10:O10)</f>
        <v>521.04289999999992</v>
      </c>
      <c r="Q10" s="14">
        <f t="shared" si="1"/>
        <v>81.430399999999906</v>
      </c>
      <c r="R10" s="14">
        <f t="shared" si="3"/>
        <v>18.523222155875892</v>
      </c>
      <c r="S10" s="2"/>
      <c r="T10" s="8"/>
    </row>
    <row r="11" spans="1:23" ht="15" customHeight="1" x14ac:dyDescent="0.25">
      <c r="A11" s="2"/>
      <c r="B11" s="13" t="s">
        <v>23</v>
      </c>
      <c r="C11" s="14">
        <v>412.37009999999998</v>
      </c>
      <c r="D11" s="14">
        <v>106.17049999999999</v>
      </c>
      <c r="E11" s="14">
        <v>103.77479999999998</v>
      </c>
      <c r="F11" s="14">
        <v>137.93549999999999</v>
      </c>
      <c r="G11" s="14">
        <v>126.6781</v>
      </c>
      <c r="H11" s="14">
        <v>125.40480000000002</v>
      </c>
      <c r="I11" s="14"/>
      <c r="J11" s="14"/>
      <c r="K11" s="14"/>
      <c r="L11" s="14"/>
      <c r="M11" s="14"/>
      <c r="N11" s="14"/>
      <c r="O11" s="14"/>
      <c r="P11" s="14">
        <f t="shared" si="6"/>
        <v>599.96370000000002</v>
      </c>
      <c r="Q11" s="14">
        <f t="shared" si="1"/>
        <v>187.59360000000004</v>
      </c>
      <c r="R11" s="14">
        <f t="shared" si="3"/>
        <v>45.491562070091902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863.83360000000005</v>
      </c>
      <c r="D12" s="11">
        <f>SUM(D13:D15)</f>
        <v>188.73200000000003</v>
      </c>
      <c r="E12" s="11">
        <f t="shared" ref="E12:H12" si="7">SUM(E13:E15)</f>
        <v>134.0163</v>
      </c>
      <c r="F12" s="11">
        <f t="shared" si="7"/>
        <v>141.19229999999999</v>
      </c>
      <c r="G12" s="11">
        <f t="shared" si="7"/>
        <v>546.10440000000006</v>
      </c>
      <c r="H12" s="11">
        <f t="shared" si="7"/>
        <v>140.91679999999999</v>
      </c>
      <c r="I12" s="11">
        <f t="shared" ref="I12:O12" si="8">SUM(I13:I15)</f>
        <v>0</v>
      </c>
      <c r="J12" s="11">
        <f t="shared" si="8"/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1150.9618</v>
      </c>
      <c r="Q12" s="11">
        <f t="shared" si="1"/>
        <v>287.12819999999999</v>
      </c>
      <c r="R12" s="11">
        <f t="shared" si="3"/>
        <v>33.238832108406065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229.84429999999998</v>
      </c>
      <c r="D13" s="14">
        <v>3.5966999999999998</v>
      </c>
      <c r="E13" s="14">
        <v>13.7889</v>
      </c>
      <c r="F13" s="14">
        <v>16.742300000000004</v>
      </c>
      <c r="G13" s="14">
        <v>406.00400000000002</v>
      </c>
      <c r="H13" s="14">
        <v>17.242799999999999</v>
      </c>
      <c r="I13" s="14"/>
      <c r="J13" s="14"/>
      <c r="K13" s="14"/>
      <c r="L13" s="14"/>
      <c r="M13" s="14"/>
      <c r="N13" s="14"/>
      <c r="O13" s="14"/>
      <c r="P13" s="14">
        <f t="shared" si="6"/>
        <v>457.37470000000002</v>
      </c>
      <c r="Q13" s="14">
        <f t="shared" si="1"/>
        <v>227.53040000000004</v>
      </c>
      <c r="R13" s="14">
        <f t="shared" si="3"/>
        <v>98.993275012693402</v>
      </c>
      <c r="S13" s="2"/>
      <c r="T13" s="8"/>
    </row>
    <row r="14" spans="1:23" ht="15" customHeight="1" x14ac:dyDescent="0.25">
      <c r="A14" s="2"/>
      <c r="B14" s="13" t="s">
        <v>25</v>
      </c>
      <c r="C14" s="14">
        <v>438.238</v>
      </c>
      <c r="D14" s="14">
        <v>131.79660000000001</v>
      </c>
      <c r="E14" s="14">
        <v>75.809399999999997</v>
      </c>
      <c r="F14" s="14">
        <v>80.328800000000001</v>
      </c>
      <c r="G14" s="14">
        <v>90.094700000000017</v>
      </c>
      <c r="H14" s="14">
        <v>86.702500000000001</v>
      </c>
      <c r="I14" s="14"/>
      <c r="J14" s="14"/>
      <c r="K14" s="14"/>
      <c r="L14" s="14"/>
      <c r="M14" s="14"/>
      <c r="N14" s="14"/>
      <c r="O14" s="14"/>
      <c r="P14" s="14">
        <f t="shared" si="6"/>
        <v>464.73199999999997</v>
      </c>
      <c r="Q14" s="14">
        <f t="shared" si="1"/>
        <v>26.493999999999971</v>
      </c>
      <c r="R14" s="14">
        <f t="shared" si="3"/>
        <v>6.0455734098822944</v>
      </c>
      <c r="S14" s="2"/>
      <c r="T14" s="8"/>
    </row>
    <row r="15" spans="1:23" ht="15" customHeight="1" x14ac:dyDescent="0.25">
      <c r="A15" s="2"/>
      <c r="B15" s="13" t="s">
        <v>26</v>
      </c>
      <c r="C15" s="14">
        <v>195.75130000000001</v>
      </c>
      <c r="D15" s="14">
        <v>53.338700000000003</v>
      </c>
      <c r="E15" s="14">
        <v>44.417999999999999</v>
      </c>
      <c r="F15" s="14">
        <v>44.121199999999995</v>
      </c>
      <c r="G15" s="14">
        <v>50.005699999999997</v>
      </c>
      <c r="H15" s="14">
        <v>36.971499999999992</v>
      </c>
      <c r="I15" s="14"/>
      <c r="J15" s="14"/>
      <c r="K15" s="14"/>
      <c r="L15" s="14"/>
      <c r="M15" s="14"/>
      <c r="N15" s="14"/>
      <c r="O15" s="14"/>
      <c r="P15" s="14">
        <f t="shared" si="6"/>
        <v>228.85509999999996</v>
      </c>
      <c r="Q15" s="14">
        <f t="shared" si="1"/>
        <v>33.10379999999995</v>
      </c>
      <c r="R15" s="14">
        <f t="shared" si="3"/>
        <v>16.911152058760248</v>
      </c>
      <c r="S15" s="2"/>
      <c r="T15" s="8"/>
    </row>
    <row r="16" spans="1:23" ht="21" customHeight="1" x14ac:dyDescent="0.25">
      <c r="A16" s="2"/>
      <c r="B16" s="12" t="s">
        <v>27</v>
      </c>
      <c r="C16" s="11">
        <v>71.288499999999999</v>
      </c>
      <c r="D16" s="11">
        <v>19.0656</v>
      </c>
      <c r="E16" s="11">
        <v>19.039099999999998</v>
      </c>
      <c r="F16" s="11">
        <v>24.4816</v>
      </c>
      <c r="G16" s="11">
        <v>22.8735</v>
      </c>
      <c r="H16" s="11">
        <v>21.918900000000001</v>
      </c>
      <c r="I16" s="11"/>
      <c r="J16" s="11"/>
      <c r="K16" s="11"/>
      <c r="L16" s="11"/>
      <c r="M16" s="11"/>
      <c r="N16" s="11"/>
      <c r="O16" s="11"/>
      <c r="P16" s="11">
        <f t="shared" si="6"/>
        <v>107.37870000000001</v>
      </c>
      <c r="Q16" s="11">
        <f t="shared" si="1"/>
        <v>36.09020000000001</v>
      </c>
      <c r="R16" s="11">
        <f t="shared" si="3"/>
        <v>50.625556716721512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74.79679999999999</v>
      </c>
      <c r="D17" s="11">
        <f>SUM(D18:D23)</f>
        <v>20.092000000000006</v>
      </c>
      <c r="E17" s="11">
        <f t="shared" ref="E17:H17" si="9">SUM(E18:E23)</f>
        <v>16.327199999999998</v>
      </c>
      <c r="F17" s="11">
        <f t="shared" si="9"/>
        <v>17.8139</v>
      </c>
      <c r="G17" s="11">
        <f t="shared" si="9"/>
        <v>20.6159</v>
      </c>
      <c r="H17" s="11">
        <f t="shared" si="9"/>
        <v>17.739800000000002</v>
      </c>
      <c r="I17" s="11">
        <f t="shared" ref="I17:O17" si="10">SUM(I18:I23)</f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92.588800000000006</v>
      </c>
      <c r="Q17" s="11">
        <f t="shared" si="1"/>
        <v>17.792000000000016</v>
      </c>
      <c r="R17" s="11">
        <f t="shared" si="3"/>
        <v>23.787113887225146</v>
      </c>
      <c r="S17" s="2"/>
      <c r="T17" s="8"/>
    </row>
    <row r="18" spans="1:24" ht="15" customHeight="1" x14ac:dyDescent="0.25">
      <c r="A18" s="2"/>
      <c r="B18" s="13" t="s">
        <v>29</v>
      </c>
      <c r="C18" s="14">
        <v>17.360900000000001</v>
      </c>
      <c r="D18" s="14">
        <v>10.768900000000004</v>
      </c>
      <c r="E18" s="14">
        <v>2.4343999999999997</v>
      </c>
      <c r="F18" s="14">
        <v>2.8623999999999996</v>
      </c>
      <c r="G18" s="14">
        <v>2.6114000000000002</v>
      </c>
      <c r="H18" s="14">
        <v>2.0585</v>
      </c>
      <c r="I18" s="14"/>
      <c r="J18" s="14"/>
      <c r="K18" s="14"/>
      <c r="L18" s="14"/>
      <c r="M18" s="14"/>
      <c r="N18" s="14"/>
      <c r="O18" s="14"/>
      <c r="P18" s="14">
        <f t="shared" si="6"/>
        <v>20.735600000000002</v>
      </c>
      <c r="Q18" s="14">
        <f t="shared" si="1"/>
        <v>3.3747000000000007</v>
      </c>
      <c r="R18" s="14">
        <f t="shared" si="3"/>
        <v>19.438508372261808</v>
      </c>
      <c r="S18" s="2"/>
      <c r="T18" s="8"/>
    </row>
    <row r="19" spans="1:24" ht="15" customHeight="1" x14ac:dyDescent="0.25">
      <c r="A19" s="2"/>
      <c r="B19" s="13" t="s">
        <v>30</v>
      </c>
      <c r="C19" s="14">
        <v>22.553899999999999</v>
      </c>
      <c r="D19" s="14">
        <v>0.81070000000000009</v>
      </c>
      <c r="E19" s="14">
        <v>6.7108000000000008</v>
      </c>
      <c r="F19" s="14">
        <v>7.6870000000000012</v>
      </c>
      <c r="G19" s="14">
        <v>9.3948</v>
      </c>
      <c r="H19" s="14">
        <v>7.7277000000000005</v>
      </c>
      <c r="I19" s="14"/>
      <c r="J19" s="14"/>
      <c r="K19" s="14"/>
      <c r="L19" s="14"/>
      <c r="M19" s="14"/>
      <c r="N19" s="14"/>
      <c r="O19" s="14"/>
      <c r="P19" s="14">
        <f t="shared" si="6"/>
        <v>32.331000000000003</v>
      </c>
      <c r="Q19" s="14">
        <f t="shared" si="1"/>
        <v>9.7771000000000043</v>
      </c>
      <c r="R19" s="14">
        <f t="shared" si="3"/>
        <v>43.349930610670462</v>
      </c>
      <c r="S19" s="2"/>
      <c r="T19" s="8"/>
    </row>
    <row r="20" spans="1:24" ht="15" customHeight="1" x14ac:dyDescent="0.25">
      <c r="A20" s="2"/>
      <c r="B20" s="13" t="s">
        <v>31</v>
      </c>
      <c r="C20" s="14">
        <v>10.205</v>
      </c>
      <c r="D20" s="14">
        <v>2.2203000000000004</v>
      </c>
      <c r="E20" s="14">
        <v>2.1789999999999998</v>
      </c>
      <c r="F20" s="14">
        <v>1.9774</v>
      </c>
      <c r="G20" s="14">
        <v>2.5394999999999999</v>
      </c>
      <c r="H20" s="14">
        <v>2.1013000000000002</v>
      </c>
      <c r="I20" s="14"/>
      <c r="J20" s="14"/>
      <c r="K20" s="14"/>
      <c r="L20" s="14"/>
      <c r="M20" s="14"/>
      <c r="N20" s="14"/>
      <c r="O20" s="14"/>
      <c r="P20" s="14">
        <f t="shared" si="6"/>
        <v>11.0175</v>
      </c>
      <c r="Q20" s="14">
        <f t="shared" si="1"/>
        <v>0.8125</v>
      </c>
      <c r="R20" s="14">
        <f t="shared" si="3"/>
        <v>7.9617834394904454</v>
      </c>
      <c r="S20" s="2"/>
      <c r="T20" s="8"/>
    </row>
    <row r="21" spans="1:24" ht="15" customHeight="1" x14ac:dyDescent="0.25">
      <c r="A21" s="2"/>
      <c r="B21" s="13" t="s">
        <v>32</v>
      </c>
      <c r="C21" s="14">
        <v>21.492699999999999</v>
      </c>
      <c r="D21" s="14">
        <v>5.2651000000000003</v>
      </c>
      <c r="E21" s="14">
        <v>4.3558999999999992</v>
      </c>
      <c r="F21" s="14">
        <v>4.79</v>
      </c>
      <c r="G21" s="14">
        <v>5.5034999999999998</v>
      </c>
      <c r="H21" s="14">
        <v>5.3064000000000009</v>
      </c>
      <c r="I21" s="14"/>
      <c r="J21" s="14"/>
      <c r="K21" s="14"/>
      <c r="L21" s="14"/>
      <c r="M21" s="14"/>
      <c r="N21" s="14"/>
      <c r="O21" s="14"/>
      <c r="P21" s="14">
        <f t="shared" si="6"/>
        <v>25.220899999999997</v>
      </c>
      <c r="Q21" s="14">
        <f t="shared" si="1"/>
        <v>3.7281999999999975</v>
      </c>
      <c r="R21" s="14">
        <f t="shared" si="3"/>
        <v>17.346354808842062</v>
      </c>
      <c r="S21" s="2"/>
      <c r="T21" s="8"/>
    </row>
    <row r="22" spans="1:24" ht="15" customHeight="1" x14ac:dyDescent="0.25">
      <c r="A22" s="2"/>
      <c r="B22" s="13" t="s">
        <v>33</v>
      </c>
      <c r="C22" s="14">
        <v>0.30760000000000004</v>
      </c>
      <c r="D22" s="14">
        <v>9.7200000000000022E-2</v>
      </c>
      <c r="E22" s="14">
        <v>8.1700000000000009E-2</v>
      </c>
      <c r="F22" s="14">
        <v>8.7999999999999995E-2</v>
      </c>
      <c r="G22" s="14">
        <v>8.9599999999999999E-2</v>
      </c>
      <c r="H22" s="14">
        <v>0.10790000000000001</v>
      </c>
      <c r="I22" s="14"/>
      <c r="J22" s="14"/>
      <c r="K22" s="14"/>
      <c r="L22" s="14"/>
      <c r="M22" s="14"/>
      <c r="N22" s="14"/>
      <c r="O22" s="14"/>
      <c r="P22" s="14">
        <f t="shared" si="6"/>
        <v>0.46440000000000003</v>
      </c>
      <c r="Q22" s="14">
        <f t="shared" si="1"/>
        <v>0.15679999999999999</v>
      </c>
      <c r="R22" s="14">
        <f t="shared" si="3"/>
        <v>50.975292587776323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2.8767</v>
      </c>
      <c r="D23" s="14">
        <v>0.92979999999999996</v>
      </c>
      <c r="E23" s="14">
        <v>0.56540000000000001</v>
      </c>
      <c r="F23" s="14">
        <v>0.40909999999999996</v>
      </c>
      <c r="G23" s="14">
        <v>0.47709999999999997</v>
      </c>
      <c r="H23" s="14">
        <v>0.438</v>
      </c>
      <c r="I23" s="14"/>
      <c r="J23" s="14"/>
      <c r="K23" s="14"/>
      <c r="L23" s="14"/>
      <c r="M23" s="14"/>
      <c r="N23" s="14"/>
      <c r="O23" s="14"/>
      <c r="P23" s="14">
        <f t="shared" si="6"/>
        <v>2.8194000000000004</v>
      </c>
      <c r="Q23" s="14">
        <f>+P23-C23</f>
        <v>-5.7299999999999685E-2</v>
      </c>
      <c r="R23" s="14">
        <f t="shared" si="3"/>
        <v>-1.9918656794243292</v>
      </c>
      <c r="S23" s="2"/>
      <c r="T23" s="8"/>
    </row>
    <row r="24" spans="1:24" ht="21" customHeight="1" x14ac:dyDescent="0.25">
      <c r="A24" s="2"/>
      <c r="B24" s="12" t="s">
        <v>35</v>
      </c>
      <c r="C24" s="11">
        <f t="shared" ref="C24:H24" si="11">SUM(C25:C29)</f>
        <v>12.114399999999998</v>
      </c>
      <c r="D24" s="11">
        <f t="shared" si="11"/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si="11"/>
        <v>4.0778999999999996</v>
      </c>
      <c r="H24" s="11">
        <f t="shared" si="11"/>
        <v>4.5195000000000007</v>
      </c>
      <c r="I24" s="11">
        <f t="shared" ref="I24:O24" si="12">SUM(I25:I29)</f>
        <v>0</v>
      </c>
      <c r="J24" s="11">
        <f t="shared" si="12"/>
        <v>0</v>
      </c>
      <c r="K24" s="11">
        <f t="shared" si="12"/>
        <v>0</v>
      </c>
      <c r="L24" s="11">
        <f t="shared" si="12"/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21.316700000000001</v>
      </c>
      <c r="Q24" s="11">
        <f t="shared" si="1"/>
        <v>9.2023000000000028</v>
      </c>
      <c r="R24" s="11">
        <f t="shared" si="3"/>
        <v>75.961665455986306</v>
      </c>
      <c r="S24" s="2"/>
      <c r="T24" s="8"/>
    </row>
    <row r="25" spans="1:24" ht="15" customHeight="1" x14ac:dyDescent="0.25">
      <c r="A25" s="2"/>
      <c r="B25" s="13" t="s">
        <v>36</v>
      </c>
      <c r="C25" s="14">
        <v>7.5270999999999972</v>
      </c>
      <c r="D25" s="14">
        <v>2.4723999999999999</v>
      </c>
      <c r="E25" s="14">
        <v>2.8208000000000002</v>
      </c>
      <c r="F25" s="14">
        <v>2.8755000000000002</v>
      </c>
      <c r="G25" s="14">
        <v>2.6628000000000003</v>
      </c>
      <c r="H25" s="14">
        <v>2.9904000000000006</v>
      </c>
      <c r="I25" s="14"/>
      <c r="J25" s="14"/>
      <c r="K25" s="14"/>
      <c r="L25" s="14"/>
      <c r="M25" s="14"/>
      <c r="N25" s="14"/>
      <c r="O25" s="14"/>
      <c r="P25" s="14">
        <f t="shared" ref="P25:P43" si="13">SUM(D25:O25)</f>
        <v>13.821900000000003</v>
      </c>
      <c r="Q25" s="14">
        <f t="shared" si="1"/>
        <v>6.2948000000000057</v>
      </c>
      <c r="R25" s="14">
        <f t="shared" si="3"/>
        <v>83.62848905953166</v>
      </c>
      <c r="S25" s="2"/>
      <c r="T25" s="8"/>
    </row>
    <row r="26" spans="1:24" ht="15" customHeight="1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/>
      <c r="J26" s="14"/>
      <c r="K26" s="14"/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/>
      <c r="J27" s="14"/>
      <c r="K27" s="14"/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39</v>
      </c>
      <c r="C28" s="14">
        <v>4.5845000000000002</v>
      </c>
      <c r="D28" s="14">
        <v>1.3706999999999998</v>
      </c>
      <c r="E28" s="14">
        <v>1.5303</v>
      </c>
      <c r="F28" s="14">
        <v>1.6496</v>
      </c>
      <c r="G28" s="14">
        <v>1.4150999999999998</v>
      </c>
      <c r="H28" s="14">
        <v>1.5290999999999999</v>
      </c>
      <c r="I28" s="14"/>
      <c r="J28" s="14"/>
      <c r="K28" s="14"/>
      <c r="L28" s="14"/>
      <c r="M28" s="14"/>
      <c r="N28" s="14"/>
      <c r="O28" s="14"/>
      <c r="P28" s="14">
        <f t="shared" si="13"/>
        <v>7.4947999999999988</v>
      </c>
      <c r="Q28" s="14">
        <f t="shared" si="1"/>
        <v>2.9102999999999986</v>
      </c>
      <c r="R28" s="14">
        <f t="shared" si="3"/>
        <v>63.481295670193006</v>
      </c>
      <c r="S28" s="2"/>
      <c r="T28" s="8"/>
    </row>
    <row r="29" spans="1:24" ht="15" customHeight="1" x14ac:dyDescent="0.25">
      <c r="A29" s="2"/>
      <c r="B29" s="13" t="s">
        <v>40</v>
      </c>
      <c r="C29" s="14">
        <f>+C30+C31</f>
        <v>2.8E-3</v>
      </c>
      <c r="D29" s="14">
        <f>+D30+D31</f>
        <v>0</v>
      </c>
      <c r="E29" s="14">
        <f t="shared" ref="E29:H29" si="14">+E30+E31</f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ref="I29:O29" si="15">+I30+I31</f>
        <v>0</v>
      </c>
      <c r="J29" s="14">
        <f t="shared" si="15"/>
        <v>0</v>
      </c>
      <c r="K29" s="14">
        <f t="shared" si="15"/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-2.8E-3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41</v>
      </c>
      <c r="C30" s="14">
        <v>2.8E-3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/>
      <c r="J30" s="14"/>
      <c r="K30" s="14"/>
      <c r="L30" s="14"/>
      <c r="M30" s="14"/>
      <c r="N30" s="14"/>
      <c r="O30" s="14"/>
      <c r="P30" s="14">
        <f t="shared" si="13"/>
        <v>0</v>
      </c>
      <c r="Q30" s="14">
        <f>+P30-C30</f>
        <v>-2.8E-3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/>
      <c r="J31" s="14"/>
      <c r="K31" s="14"/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43</v>
      </c>
      <c r="C32" s="11">
        <f>SUM(C33:C39)</f>
        <v>138.71641</v>
      </c>
      <c r="D32" s="11">
        <f>SUM(D33:D39)</f>
        <v>11.506999999999998</v>
      </c>
      <c r="E32" s="11">
        <f t="shared" ref="E32:H32" si="16">SUM(E33:E39)</f>
        <v>15.0398</v>
      </c>
      <c r="F32" s="11">
        <f t="shared" si="16"/>
        <v>15.5464</v>
      </c>
      <c r="G32" s="11">
        <f t="shared" si="16"/>
        <v>83.282700000000006</v>
      </c>
      <c r="H32" s="11">
        <f t="shared" si="16"/>
        <v>14.5002</v>
      </c>
      <c r="I32" s="11">
        <f t="shared" ref="I32:O32" si="17">SUM(I33:I39)</f>
        <v>0</v>
      </c>
      <c r="J32" s="11">
        <f t="shared" si="17"/>
        <v>0</v>
      </c>
      <c r="K32" s="11">
        <f t="shared" si="17"/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139.87610000000001</v>
      </c>
      <c r="Q32" s="11">
        <f t="shared" si="1"/>
        <v>1.1596900000000119</v>
      </c>
      <c r="R32" s="11">
        <f t="shared" si="3"/>
        <v>0.83601500356014979</v>
      </c>
      <c r="S32" s="2"/>
      <c r="T32" s="8"/>
    </row>
    <row r="33" spans="1:20" ht="15" customHeight="1" x14ac:dyDescent="0.25">
      <c r="A33" s="2"/>
      <c r="B33" s="13" t="s">
        <v>44</v>
      </c>
      <c r="C33" s="14">
        <v>3.6762000000000001</v>
      </c>
      <c r="D33" s="14">
        <v>0.55210000000000004</v>
      </c>
      <c r="E33" s="14">
        <v>0.62479999999999991</v>
      </c>
      <c r="F33" s="14">
        <v>0.51140000000000008</v>
      </c>
      <c r="G33" s="14">
        <v>0.85029999999999994</v>
      </c>
      <c r="H33" s="14">
        <v>0.88800000000000001</v>
      </c>
      <c r="I33" s="14"/>
      <c r="J33" s="14"/>
      <c r="K33" s="14"/>
      <c r="L33" s="14"/>
      <c r="M33" s="14"/>
      <c r="N33" s="14"/>
      <c r="O33" s="14"/>
      <c r="P33" s="14">
        <f t="shared" si="13"/>
        <v>3.4265999999999996</v>
      </c>
      <c r="Q33" s="14">
        <f t="shared" si="1"/>
        <v>-0.24960000000000049</v>
      </c>
      <c r="R33" s="14">
        <f t="shared" si="3"/>
        <v>-6.7896197160111109</v>
      </c>
      <c r="S33" s="2"/>
      <c r="T33" s="8"/>
    </row>
    <row r="34" spans="1:20" ht="15" customHeight="1" x14ac:dyDescent="0.25">
      <c r="A34" s="2"/>
      <c r="B34" s="13" t="s">
        <v>45</v>
      </c>
      <c r="C34" s="14">
        <v>36.621200000000002</v>
      </c>
      <c r="D34" s="14">
        <v>9.2717999999999989</v>
      </c>
      <c r="E34" s="14">
        <v>8.3094999999999999</v>
      </c>
      <c r="F34" s="14">
        <v>8.1539000000000001</v>
      </c>
      <c r="G34" s="14">
        <v>9.4327000000000005</v>
      </c>
      <c r="H34" s="14">
        <v>8.6907999999999994</v>
      </c>
      <c r="I34" s="14"/>
      <c r="J34" s="14"/>
      <c r="K34" s="14"/>
      <c r="L34" s="14"/>
      <c r="M34" s="14"/>
      <c r="N34" s="14"/>
      <c r="O34" s="14"/>
      <c r="P34" s="14">
        <f t="shared" si="13"/>
        <v>43.858699999999999</v>
      </c>
      <c r="Q34" s="14">
        <f t="shared" si="1"/>
        <v>7.2374999999999972</v>
      </c>
      <c r="R34" s="14">
        <f t="shared" si="3"/>
        <v>19.763142660535419</v>
      </c>
      <c r="S34" s="2"/>
      <c r="T34" s="8"/>
    </row>
    <row r="35" spans="1:20" ht="15" customHeight="1" x14ac:dyDescent="0.25">
      <c r="A35" s="2"/>
      <c r="B35" s="13" t="s">
        <v>46</v>
      </c>
      <c r="C35" s="14">
        <v>18.3995</v>
      </c>
      <c r="D35" s="14">
        <v>1.1369</v>
      </c>
      <c r="E35" s="14">
        <v>4.1852999999999998</v>
      </c>
      <c r="F35" s="14">
        <v>4.0913000000000004</v>
      </c>
      <c r="G35" s="14">
        <v>4.7294</v>
      </c>
      <c r="H35" s="14">
        <v>4.3588999999999993</v>
      </c>
      <c r="I35" s="14"/>
      <c r="J35" s="14"/>
      <c r="K35" s="14"/>
      <c r="L35" s="14"/>
      <c r="M35" s="14"/>
      <c r="N35" s="14"/>
      <c r="O35" s="14"/>
      <c r="P35" s="14">
        <f t="shared" si="13"/>
        <v>18.501799999999999</v>
      </c>
      <c r="Q35" s="14">
        <f t="shared" si="1"/>
        <v>0.10229999999999961</v>
      </c>
      <c r="R35" s="14">
        <f t="shared" si="3"/>
        <v>0.55599336938503552</v>
      </c>
      <c r="S35" s="2"/>
      <c r="T35" s="8"/>
    </row>
    <row r="36" spans="1:20" ht="15" customHeight="1" x14ac:dyDescent="0.25">
      <c r="A36" s="2"/>
      <c r="B36" s="13" t="s">
        <v>47</v>
      </c>
      <c r="C36" s="14">
        <v>0.3347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/>
      <c r="J36" s="14"/>
      <c r="K36" s="14"/>
      <c r="L36" s="14"/>
      <c r="M36" s="14"/>
      <c r="N36" s="14"/>
      <c r="O36" s="14"/>
      <c r="P36" s="14">
        <f t="shared" si="13"/>
        <v>0</v>
      </c>
      <c r="Q36" s="14">
        <f>+P36-C36</f>
        <v>-0.3347</v>
      </c>
      <c r="R36" s="14">
        <f t="shared" si="3"/>
        <v>-100</v>
      </c>
      <c r="S36" s="2"/>
      <c r="T36" s="8"/>
    </row>
    <row r="37" spans="1:20" ht="15" hidden="1" customHeight="1" x14ac:dyDescent="0.25">
      <c r="A37" s="2"/>
      <c r="B37" s="13" t="s">
        <v>48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49</v>
      </c>
      <c r="C38" s="14">
        <v>18.98601</v>
      </c>
      <c r="D38" s="14">
        <v>0.48359999999999997</v>
      </c>
      <c r="E38" s="14">
        <v>6.0299999999999999E-2</v>
      </c>
      <c r="F38" s="14">
        <v>4.7299999999999995E-2</v>
      </c>
      <c r="G38" s="14">
        <v>5.0000000000000001E-3</v>
      </c>
      <c r="H38" s="14">
        <v>2.9999999999999997E-4</v>
      </c>
      <c r="I38" s="14"/>
      <c r="J38" s="14"/>
      <c r="K38" s="14"/>
      <c r="L38" s="14"/>
      <c r="M38" s="14"/>
      <c r="N38" s="14"/>
      <c r="O38" s="14"/>
      <c r="P38" s="14">
        <f t="shared" si="13"/>
        <v>0.59649999999999992</v>
      </c>
      <c r="Q38" s="14">
        <f t="shared" si="1"/>
        <v>-18.389510000000001</v>
      </c>
      <c r="R38" s="14">
        <f t="shared" si="3"/>
        <v>-96.858212968390944</v>
      </c>
      <c r="S38" s="2"/>
      <c r="T38" s="8"/>
    </row>
    <row r="39" spans="1:20" ht="15" customHeight="1" x14ac:dyDescent="0.25">
      <c r="A39" s="2"/>
      <c r="B39" s="13" t="s">
        <v>50</v>
      </c>
      <c r="C39" s="14">
        <v>60.698800000000006</v>
      </c>
      <c r="D39" s="14">
        <v>6.2600000000000003E-2</v>
      </c>
      <c r="E39" s="14">
        <v>1.8598999999999997</v>
      </c>
      <c r="F39" s="14">
        <v>2.7425000000000002</v>
      </c>
      <c r="G39" s="14">
        <v>68.265299999999996</v>
      </c>
      <c r="H39" s="14">
        <v>0.56219999999999992</v>
      </c>
      <c r="I39" s="14"/>
      <c r="J39" s="14"/>
      <c r="K39" s="14"/>
      <c r="L39" s="14"/>
      <c r="M39" s="14"/>
      <c r="N39" s="14"/>
      <c r="O39" s="14"/>
      <c r="P39" s="14">
        <f t="shared" si="13"/>
        <v>73.492500000000007</v>
      </c>
      <c r="Q39" s="14">
        <f t="shared" si="1"/>
        <v>12.793700000000001</v>
      </c>
      <c r="R39" s="14">
        <f t="shared" si="3"/>
        <v>21.077352435303499</v>
      </c>
      <c r="S39" s="2"/>
      <c r="T39" s="8"/>
    </row>
    <row r="40" spans="1:20" ht="21" customHeight="1" x14ac:dyDescent="0.25">
      <c r="A40" s="2"/>
      <c r="B40" s="10" t="s">
        <v>51</v>
      </c>
      <c r="C40" s="11">
        <f>SUM(C41:C43)</f>
        <v>116.82209999999999</v>
      </c>
      <c r="D40" s="11">
        <f>SUM(D41:D43)</f>
        <v>13.667700000000004</v>
      </c>
      <c r="E40" s="11">
        <f t="shared" ref="E40:H40" si="18">SUM(E41:E43)</f>
        <v>31.590699999999998</v>
      </c>
      <c r="F40" s="11">
        <f t="shared" si="18"/>
        <v>19.779000000000003</v>
      </c>
      <c r="G40" s="11">
        <f t="shared" si="18"/>
        <v>16.8172</v>
      </c>
      <c r="H40" s="11">
        <f t="shared" si="18"/>
        <v>15.161199999999997</v>
      </c>
      <c r="I40" s="11">
        <f t="shared" ref="I40:O40" si="19">SUM(I41:I43)</f>
        <v>0</v>
      </c>
      <c r="J40" s="11">
        <f t="shared" si="19"/>
        <v>0</v>
      </c>
      <c r="K40" s="11">
        <f t="shared" si="19"/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97.015799999999999</v>
      </c>
      <c r="Q40" s="11">
        <f t="shared" si="1"/>
        <v>-19.806299999999993</v>
      </c>
      <c r="R40" s="11">
        <f t="shared" si="3"/>
        <v>-16.954240678775673</v>
      </c>
      <c r="S40" s="2"/>
      <c r="T40" s="8"/>
    </row>
    <row r="41" spans="1:20" ht="15" customHeight="1" x14ac:dyDescent="0.25">
      <c r="A41" s="2"/>
      <c r="B41" s="13" t="s">
        <v>52</v>
      </c>
      <c r="C41" s="14">
        <v>15.328799999999999</v>
      </c>
      <c r="D41" s="14">
        <v>4.1571999999999996</v>
      </c>
      <c r="E41" s="14">
        <v>3.5924999999999998</v>
      </c>
      <c r="F41" s="14">
        <v>3.4389000000000003</v>
      </c>
      <c r="G41" s="14">
        <v>4.048</v>
      </c>
      <c r="H41" s="14">
        <v>3.7380999999999998</v>
      </c>
      <c r="I41" s="14"/>
      <c r="J41" s="14"/>
      <c r="K41" s="14"/>
      <c r="L41" s="14"/>
      <c r="M41" s="14"/>
      <c r="N41" s="14"/>
      <c r="O41" s="14"/>
      <c r="P41" s="14">
        <f t="shared" si="13"/>
        <v>18.974699999999999</v>
      </c>
      <c r="Q41" s="14">
        <f t="shared" si="1"/>
        <v>3.6458999999999993</v>
      </c>
      <c r="R41" s="14">
        <f t="shared" si="3"/>
        <v>23.784640676373879</v>
      </c>
      <c r="S41" s="2"/>
      <c r="T41" s="8"/>
    </row>
    <row r="42" spans="1:20" ht="15" customHeight="1" x14ac:dyDescent="0.25">
      <c r="A42" s="2"/>
      <c r="B42" s="13" t="s">
        <v>53</v>
      </c>
      <c r="C42" s="14">
        <v>2.7904200000000001</v>
      </c>
      <c r="D42" s="14">
        <v>0.87040000000000006</v>
      </c>
      <c r="E42" s="14">
        <v>1.2164000000000001</v>
      </c>
      <c r="F42" s="14">
        <v>0.58420000000000005</v>
      </c>
      <c r="G42" s="14">
        <v>0.55710000000000004</v>
      </c>
      <c r="H42" s="14">
        <v>0.55530000000000002</v>
      </c>
      <c r="I42" s="14"/>
      <c r="J42" s="14"/>
      <c r="K42" s="14"/>
      <c r="L42" s="14"/>
      <c r="M42" s="14"/>
      <c r="N42" s="14"/>
      <c r="O42" s="14"/>
      <c r="P42" s="14">
        <f t="shared" si="13"/>
        <v>3.7834000000000003</v>
      </c>
      <c r="Q42" s="14">
        <f t="shared" si="1"/>
        <v>0.9929800000000002</v>
      </c>
      <c r="R42" s="14">
        <f t="shared" si="3"/>
        <v>35.58532407307861</v>
      </c>
      <c r="S42" s="2"/>
      <c r="T42" s="8"/>
    </row>
    <row r="43" spans="1:20" ht="15" customHeight="1" x14ac:dyDescent="0.25">
      <c r="A43" s="2"/>
      <c r="B43" s="13" t="s">
        <v>54</v>
      </c>
      <c r="C43" s="14">
        <v>98.702879999999993</v>
      </c>
      <c r="D43" s="14">
        <v>8.6401000000000039</v>
      </c>
      <c r="E43" s="14">
        <v>26.781799999999997</v>
      </c>
      <c r="F43" s="14">
        <v>15.755900000000004</v>
      </c>
      <c r="G43" s="14">
        <v>12.2121</v>
      </c>
      <c r="H43" s="14">
        <v>10.867799999999997</v>
      </c>
      <c r="I43" s="14"/>
      <c r="J43" s="14"/>
      <c r="K43" s="14"/>
      <c r="L43" s="14"/>
      <c r="M43" s="14"/>
      <c r="N43" s="14"/>
      <c r="O43" s="14"/>
      <c r="P43" s="14">
        <f t="shared" si="13"/>
        <v>74.2577</v>
      </c>
      <c r="Q43" s="14">
        <f t="shared" si="1"/>
        <v>-24.445179999999993</v>
      </c>
      <c r="R43" s="14">
        <f t="shared" si="3"/>
        <v>-24.766430320979484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7"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C12:H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BEC4-FB3F-4441-9E7D-8C8055A8DFBD}">
  <sheetPr>
    <tabColor theme="9"/>
    <pageSetUpPr fitToPage="1"/>
  </sheetPr>
  <dimension ref="A1:N49"/>
  <sheetViews>
    <sheetView zoomScale="80" zoomScaleNormal="80" workbookViewId="0">
      <selection activeCell="M15" sqref="M15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4" x14ac:dyDescent="0.25">
      <c r="A1" s="23"/>
      <c r="B1" s="23"/>
      <c r="C1" s="1"/>
      <c r="D1" s="1"/>
      <c r="E1" s="1"/>
      <c r="F1" s="1"/>
      <c r="G1" s="1"/>
      <c r="H1" s="1"/>
      <c r="I1" s="1"/>
      <c r="M1" s="1"/>
      <c r="N1" s="1"/>
    </row>
    <row r="2" spans="1:14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2"/>
      <c r="M2" s="1"/>
    </row>
    <row r="3" spans="1:14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4" ht="21" customHeight="1" x14ac:dyDescent="0.25">
      <c r="A5" s="2"/>
      <c r="B5" s="31" t="s">
        <v>1</v>
      </c>
      <c r="C5" s="24" t="s">
        <v>2</v>
      </c>
      <c r="D5" s="24" t="s">
        <v>56</v>
      </c>
      <c r="E5" s="24" t="s">
        <v>3</v>
      </c>
      <c r="F5" s="31" t="s">
        <v>57</v>
      </c>
      <c r="G5" s="31"/>
      <c r="H5" s="34" t="s">
        <v>58</v>
      </c>
      <c r="I5" s="34"/>
      <c r="J5" s="2"/>
      <c r="K5" s="1"/>
      <c r="M5" s="1"/>
    </row>
    <row r="6" spans="1:14" ht="30.75" customHeight="1" x14ac:dyDescent="0.25">
      <c r="A6" s="2"/>
      <c r="B6" s="31"/>
      <c r="C6" s="4" t="s">
        <v>64</v>
      </c>
      <c r="D6" s="4" t="s">
        <v>64</v>
      </c>
      <c r="E6" s="4" t="s">
        <v>64</v>
      </c>
      <c r="F6" s="29" t="s">
        <v>59</v>
      </c>
      <c r="G6" s="29" t="s">
        <v>18</v>
      </c>
      <c r="H6" s="29" t="s">
        <v>17</v>
      </c>
      <c r="I6" s="29" t="s">
        <v>18</v>
      </c>
      <c r="J6" s="2"/>
      <c r="K6" s="1"/>
    </row>
    <row r="7" spans="1:14" ht="21" customHeight="1" x14ac:dyDescent="0.25">
      <c r="A7" s="2"/>
      <c r="B7" s="5" t="s">
        <v>60</v>
      </c>
      <c r="C7" s="6">
        <f>+C8+C40</f>
        <v>2129.5544100000002</v>
      </c>
      <c r="D7" s="6">
        <f>+D8+D40</f>
        <v>2734.6592999999993</v>
      </c>
      <c r="E7" s="6">
        <f>+E8+E40</f>
        <v>2730.1444999999999</v>
      </c>
      <c r="F7" s="7">
        <f t="shared" ref="F7:F43" si="0">+E7-D7</f>
        <v>-4.5147999999994681</v>
      </c>
      <c r="G7" s="7">
        <f t="shared" ref="G7:G43" si="1">IF(ISNUMBER(+F7/D7*100), +F7/D7*100, "")</f>
        <v>-0.16509552030848848</v>
      </c>
      <c r="H7" s="7">
        <f t="shared" ref="H7:H43" si="2">+E7-C7</f>
        <v>600.59008999999969</v>
      </c>
      <c r="I7" s="7">
        <f t="shared" ref="I7:I43" si="3">IF(ISNUMBER(+H7/C7*100), +H7/C7*100, "")</f>
        <v>28.202617748564574</v>
      </c>
      <c r="J7" s="2"/>
      <c r="K7" s="8"/>
    </row>
    <row r="8" spans="1:14" ht="21" customHeight="1" x14ac:dyDescent="0.25">
      <c r="A8" s="2"/>
      <c r="B8" s="10" t="s">
        <v>20</v>
      </c>
      <c r="C8" s="11">
        <f>+C9+C12+C16+C17+C24+C32</f>
        <v>2012.7323100000003</v>
      </c>
      <c r="D8" s="11">
        <f>+D9+D12+D16+D17+D24+D32</f>
        <v>2480.5812999999994</v>
      </c>
      <c r="E8" s="11">
        <f>+E9+E12+E16+E17+E24+E32</f>
        <v>2633.1286999999998</v>
      </c>
      <c r="F8" s="11">
        <f t="shared" si="0"/>
        <v>152.54740000000038</v>
      </c>
      <c r="G8" s="11">
        <f t="shared" si="1"/>
        <v>6.1496633873681308</v>
      </c>
      <c r="H8" s="11">
        <f t="shared" si="2"/>
        <v>620.39638999999943</v>
      </c>
      <c r="I8" s="11">
        <f t="shared" si="3"/>
        <v>30.823591737343321</v>
      </c>
      <c r="J8" s="2"/>
      <c r="K8" s="8"/>
    </row>
    <row r="9" spans="1:14" ht="21" customHeight="1" x14ac:dyDescent="0.25">
      <c r="A9" s="2"/>
      <c r="B9" s="12" t="s">
        <v>21</v>
      </c>
      <c r="C9" s="11">
        <f>SUM(C10:C11)</f>
        <v>851.98260000000005</v>
      </c>
      <c r="D9" s="11">
        <f>SUM(D10:D11)</f>
        <v>1107.7944</v>
      </c>
      <c r="E9" s="11">
        <f>SUM(E10:E11)</f>
        <v>1121.0065999999999</v>
      </c>
      <c r="F9" s="11">
        <f t="shared" si="0"/>
        <v>13.212199999999939</v>
      </c>
      <c r="G9" s="11">
        <f t="shared" si="1"/>
        <v>1.1926581322310292</v>
      </c>
      <c r="H9" s="11">
        <f t="shared" si="2"/>
        <v>269.02399999999989</v>
      </c>
      <c r="I9" s="11">
        <f t="shared" si="3"/>
        <v>31.576231721164245</v>
      </c>
      <c r="J9" s="2"/>
      <c r="K9" s="8"/>
    </row>
    <row r="10" spans="1:14" ht="15.75" x14ac:dyDescent="0.25">
      <c r="A10" s="2"/>
      <c r="B10" s="13" t="s">
        <v>22</v>
      </c>
      <c r="C10" s="14">
        <v>439.61250000000001</v>
      </c>
      <c r="D10" s="14">
        <v>543.32650000000001</v>
      </c>
      <c r="E10" s="14">
        <v>521.04289999999992</v>
      </c>
      <c r="F10" s="14">
        <f t="shared" si="0"/>
        <v>-22.283600000000092</v>
      </c>
      <c r="G10" s="14">
        <f t="shared" si="1"/>
        <v>-4.1013276547343249</v>
      </c>
      <c r="H10" s="14">
        <f t="shared" si="2"/>
        <v>81.430399999999906</v>
      </c>
      <c r="I10" s="14">
        <f t="shared" si="3"/>
        <v>18.523222155875892</v>
      </c>
      <c r="J10" s="2"/>
      <c r="K10" s="8"/>
    </row>
    <row r="11" spans="1:14" ht="15.75" x14ac:dyDescent="0.25">
      <c r="A11" s="2"/>
      <c r="B11" s="13" t="s">
        <v>23</v>
      </c>
      <c r="C11" s="14">
        <v>412.37009999999998</v>
      </c>
      <c r="D11" s="14">
        <v>564.46789999999999</v>
      </c>
      <c r="E11" s="14">
        <v>599.96370000000002</v>
      </c>
      <c r="F11" s="14">
        <f t="shared" si="0"/>
        <v>35.495800000000031</v>
      </c>
      <c r="G11" s="14">
        <f t="shared" si="1"/>
        <v>6.28836467051537</v>
      </c>
      <c r="H11" s="14">
        <f t="shared" si="2"/>
        <v>187.59360000000004</v>
      </c>
      <c r="I11" s="14">
        <f t="shared" si="3"/>
        <v>45.491562070091902</v>
      </c>
      <c r="J11" s="2"/>
      <c r="K11" s="8"/>
    </row>
    <row r="12" spans="1:14" ht="21" customHeight="1" x14ac:dyDescent="0.25">
      <c r="A12" s="2"/>
      <c r="B12" s="12" t="s">
        <v>24</v>
      </c>
      <c r="C12" s="11">
        <f>SUM(C13:C15)</f>
        <v>863.83360000000005</v>
      </c>
      <c r="D12" s="11">
        <f>SUM(D13:D15)</f>
        <v>1130.3642</v>
      </c>
      <c r="E12" s="11">
        <f>SUM(E13:E15)</f>
        <v>1150.9618</v>
      </c>
      <c r="F12" s="11">
        <f t="shared" si="0"/>
        <v>20.597600000000057</v>
      </c>
      <c r="G12" s="11">
        <f t="shared" si="1"/>
        <v>1.8222091605519759</v>
      </c>
      <c r="H12" s="11">
        <f t="shared" si="2"/>
        <v>287.12819999999999</v>
      </c>
      <c r="I12" s="11">
        <f t="shared" si="3"/>
        <v>33.238832108406065</v>
      </c>
      <c r="J12" s="2"/>
      <c r="K12" s="8"/>
    </row>
    <row r="13" spans="1:14" ht="15.75" x14ac:dyDescent="0.25">
      <c r="A13" s="2"/>
      <c r="B13" s="13" t="s">
        <v>22</v>
      </c>
      <c r="C13" s="14">
        <v>229.84429999999998</v>
      </c>
      <c r="D13" s="14">
        <v>227.53289999999998</v>
      </c>
      <c r="E13" s="14">
        <v>457.37470000000002</v>
      </c>
      <c r="F13" s="14">
        <f t="shared" si="0"/>
        <v>229.84180000000003</v>
      </c>
      <c r="G13" s="14">
        <f t="shared" si="1"/>
        <v>101.01475434981053</v>
      </c>
      <c r="H13" s="14">
        <f t="shared" si="2"/>
        <v>227.53040000000004</v>
      </c>
      <c r="I13" s="14">
        <f t="shared" si="3"/>
        <v>98.993275012693402</v>
      </c>
      <c r="J13" s="2"/>
      <c r="K13" s="8"/>
    </row>
    <row r="14" spans="1:14" ht="15.75" x14ac:dyDescent="0.25">
      <c r="A14" s="2"/>
      <c r="B14" s="13" t="s">
        <v>25</v>
      </c>
      <c r="C14" s="14">
        <v>438.238</v>
      </c>
      <c r="D14" s="14">
        <v>459.37569999999999</v>
      </c>
      <c r="E14" s="14">
        <v>464.73200000000003</v>
      </c>
      <c r="F14" s="14">
        <f t="shared" si="0"/>
        <v>5.3563000000000329</v>
      </c>
      <c r="G14" s="14">
        <f t="shared" si="1"/>
        <v>1.1659955021565209</v>
      </c>
      <c r="H14" s="14">
        <f t="shared" si="2"/>
        <v>26.494000000000028</v>
      </c>
      <c r="I14" s="14">
        <f t="shared" si="3"/>
        <v>6.0455734098823077</v>
      </c>
      <c r="J14" s="2"/>
      <c r="K14" s="8"/>
    </row>
    <row r="15" spans="1:14" ht="15.75" x14ac:dyDescent="0.25">
      <c r="A15" s="2"/>
      <c r="B15" s="13" t="s">
        <v>26</v>
      </c>
      <c r="C15" s="14">
        <v>195.75130000000001</v>
      </c>
      <c r="D15" s="14">
        <v>443.4556</v>
      </c>
      <c r="E15" s="14">
        <v>228.85510000000002</v>
      </c>
      <c r="F15" s="14">
        <f t="shared" si="0"/>
        <v>-214.60049999999998</v>
      </c>
      <c r="G15" s="14">
        <f t="shared" si="1"/>
        <v>-48.392781599781351</v>
      </c>
      <c r="H15" s="14">
        <f t="shared" si="2"/>
        <v>33.103800000000007</v>
      </c>
      <c r="I15" s="14">
        <f t="shared" si="3"/>
        <v>16.911152058760276</v>
      </c>
      <c r="J15" s="2"/>
      <c r="K15" s="8"/>
    </row>
    <row r="16" spans="1:14" ht="15.75" x14ac:dyDescent="0.25">
      <c r="A16" s="2"/>
      <c r="B16" s="12" t="s">
        <v>61</v>
      </c>
      <c r="C16" s="11">
        <v>71.288499999999999</v>
      </c>
      <c r="D16" s="11">
        <v>96.926500000000004</v>
      </c>
      <c r="E16" s="11">
        <v>107.37869999999998</v>
      </c>
      <c r="F16" s="11">
        <f t="shared" si="0"/>
        <v>10.452199999999976</v>
      </c>
      <c r="G16" s="11">
        <f t="shared" si="1"/>
        <v>10.783635022413867</v>
      </c>
      <c r="H16" s="11">
        <f t="shared" si="2"/>
        <v>36.090199999999982</v>
      </c>
      <c r="I16" s="11">
        <f t="shared" si="3"/>
        <v>50.625556716721462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74.79679999999999</v>
      </c>
      <c r="D17" s="11">
        <f>SUM(D18:D23)</f>
        <v>91.344999999999999</v>
      </c>
      <c r="E17" s="11">
        <f>SUM(E18:E23)</f>
        <v>92.588800000000006</v>
      </c>
      <c r="F17" s="11">
        <f t="shared" si="0"/>
        <v>1.2438000000000073</v>
      </c>
      <c r="G17" s="11">
        <f t="shared" si="1"/>
        <v>1.3616508840111745</v>
      </c>
      <c r="H17" s="11">
        <f t="shared" si="2"/>
        <v>17.792000000000016</v>
      </c>
      <c r="I17" s="11">
        <f t="shared" si="3"/>
        <v>23.787113887225146</v>
      </c>
      <c r="J17" s="2"/>
      <c r="K17" s="8"/>
    </row>
    <row r="18" spans="1:11" ht="15.75" x14ac:dyDescent="0.25">
      <c r="A18" s="2"/>
      <c r="B18" s="13" t="s">
        <v>29</v>
      </c>
      <c r="C18" s="14">
        <v>17.360900000000001</v>
      </c>
      <c r="D18" s="14">
        <v>12.914</v>
      </c>
      <c r="E18" s="14">
        <v>20.735600000000005</v>
      </c>
      <c r="F18" s="14">
        <f t="shared" si="0"/>
        <v>7.8216000000000054</v>
      </c>
      <c r="G18" s="14">
        <f t="shared" si="1"/>
        <v>60.566826699705786</v>
      </c>
      <c r="H18" s="14">
        <f t="shared" si="2"/>
        <v>3.3747000000000043</v>
      </c>
      <c r="I18" s="14">
        <f t="shared" si="3"/>
        <v>19.438508372261833</v>
      </c>
      <c r="J18" s="2"/>
      <c r="K18" s="8"/>
    </row>
    <row r="19" spans="1:11" ht="15.75" x14ac:dyDescent="0.25">
      <c r="A19" s="2"/>
      <c r="B19" s="13" t="s">
        <v>30</v>
      </c>
      <c r="C19" s="14">
        <v>22.553899999999999</v>
      </c>
      <c r="D19" s="14">
        <v>40.772400000000005</v>
      </c>
      <c r="E19" s="14">
        <v>32.331000000000003</v>
      </c>
      <c r="F19" s="14">
        <f t="shared" si="0"/>
        <v>-8.4414000000000016</v>
      </c>
      <c r="G19" s="14">
        <f t="shared" si="1"/>
        <v>-20.7037113341378</v>
      </c>
      <c r="H19" s="14">
        <f t="shared" si="2"/>
        <v>9.7771000000000043</v>
      </c>
      <c r="I19" s="14">
        <f t="shared" si="3"/>
        <v>43.349930610670462</v>
      </c>
      <c r="J19" s="2"/>
      <c r="K19" s="8"/>
    </row>
    <row r="20" spans="1:11" ht="15.75" x14ac:dyDescent="0.25">
      <c r="A20" s="2"/>
      <c r="B20" s="13" t="s">
        <v>31</v>
      </c>
      <c r="C20" s="14">
        <v>10.205</v>
      </c>
      <c r="D20" s="14">
        <v>12.4293</v>
      </c>
      <c r="E20" s="14">
        <v>11.0175</v>
      </c>
      <c r="F20" s="14">
        <f t="shared" si="0"/>
        <v>-1.4117999999999995</v>
      </c>
      <c r="G20" s="14">
        <f t="shared" si="1"/>
        <v>-11.35864449325384</v>
      </c>
      <c r="H20" s="14">
        <f t="shared" si="2"/>
        <v>0.8125</v>
      </c>
      <c r="I20" s="14">
        <f t="shared" si="3"/>
        <v>7.9617834394904454</v>
      </c>
      <c r="J20" s="2"/>
      <c r="K20" s="8"/>
    </row>
    <row r="21" spans="1:11" ht="15.75" x14ac:dyDescent="0.25">
      <c r="A21" s="2"/>
      <c r="B21" s="13" t="s">
        <v>32</v>
      </c>
      <c r="C21" s="14">
        <v>21.492699999999999</v>
      </c>
      <c r="D21" s="14">
        <v>21.180999999999997</v>
      </c>
      <c r="E21" s="14">
        <v>25.2209</v>
      </c>
      <c r="F21" s="14">
        <f t="shared" si="0"/>
        <v>4.0399000000000029</v>
      </c>
      <c r="G21" s="14">
        <f t="shared" si="1"/>
        <v>19.073226004437956</v>
      </c>
      <c r="H21" s="14">
        <f t="shared" si="2"/>
        <v>3.7282000000000011</v>
      </c>
      <c r="I21" s="14">
        <f t="shared" si="3"/>
        <v>17.346354808842076</v>
      </c>
      <c r="J21" s="2"/>
      <c r="K21" s="8"/>
    </row>
    <row r="22" spans="1:11" ht="15.75" x14ac:dyDescent="0.25">
      <c r="A22" s="2"/>
      <c r="B22" s="13" t="s">
        <v>33</v>
      </c>
      <c r="C22" s="14">
        <v>0.30760000000000004</v>
      </c>
      <c r="D22" s="14">
        <v>0.47289999999999999</v>
      </c>
      <c r="E22" s="14">
        <v>0.46439999999999998</v>
      </c>
      <c r="F22" s="14">
        <f t="shared" si="0"/>
        <v>-8.5000000000000075E-3</v>
      </c>
      <c r="G22" s="14">
        <f t="shared" si="1"/>
        <v>-1.7974201733981832</v>
      </c>
      <c r="H22" s="14">
        <f t="shared" si="2"/>
        <v>0.15679999999999994</v>
      </c>
      <c r="I22" s="14">
        <f t="shared" si="3"/>
        <v>50.975292587776309</v>
      </c>
      <c r="J22" s="2"/>
      <c r="K22" s="8"/>
    </row>
    <row r="23" spans="1:11" ht="15.75" x14ac:dyDescent="0.25">
      <c r="A23" s="2"/>
      <c r="B23" s="13" t="s">
        <v>34</v>
      </c>
      <c r="C23" s="14">
        <v>2.8767</v>
      </c>
      <c r="D23" s="14">
        <v>3.5754000000000001</v>
      </c>
      <c r="E23" s="14">
        <v>2.8193999999999995</v>
      </c>
      <c r="F23" s="14">
        <f t="shared" si="0"/>
        <v>-0.75600000000000067</v>
      </c>
      <c r="G23" s="14">
        <f t="shared" si="1"/>
        <v>-21.14448733008896</v>
      </c>
      <c r="H23" s="14">
        <f t="shared" si="2"/>
        <v>-5.7300000000000573E-2</v>
      </c>
      <c r="I23" s="14">
        <f t="shared" si="3"/>
        <v>-1.9918656794243601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12.114399999999998</v>
      </c>
      <c r="D24" s="11">
        <f>SUM(D25:D29)</f>
        <v>12.036799999999999</v>
      </c>
      <c r="E24" s="11">
        <f>SUM(E25:E29)</f>
        <v>21.316700000000004</v>
      </c>
      <c r="F24" s="11">
        <f t="shared" si="0"/>
        <v>9.2799000000000049</v>
      </c>
      <c r="G24" s="11">
        <f t="shared" si="1"/>
        <v>77.096072045726487</v>
      </c>
      <c r="H24" s="11">
        <f t="shared" si="2"/>
        <v>9.2023000000000064</v>
      </c>
      <c r="I24" s="11">
        <f t="shared" si="3"/>
        <v>75.961665455986321</v>
      </c>
      <c r="J24" s="2"/>
      <c r="K24" s="8"/>
    </row>
    <row r="25" spans="1:11" ht="15.75" x14ac:dyDescent="0.25">
      <c r="A25" s="2"/>
      <c r="B25" s="13" t="s">
        <v>36</v>
      </c>
      <c r="C25" s="14">
        <v>7.5270999999999972</v>
      </c>
      <c r="D25" s="14">
        <v>7.6011000000000006</v>
      </c>
      <c r="E25" s="14">
        <v>13.821900000000001</v>
      </c>
      <c r="F25" s="14">
        <f t="shared" si="0"/>
        <v>6.2208000000000006</v>
      </c>
      <c r="G25" s="14">
        <f t="shared" si="1"/>
        <v>81.840786201997091</v>
      </c>
      <c r="H25" s="14">
        <f t="shared" si="2"/>
        <v>6.2948000000000039</v>
      </c>
      <c r="I25" s="14">
        <f t="shared" si="3"/>
        <v>83.628489059531645</v>
      </c>
      <c r="J25" s="2"/>
      <c r="K25" s="8"/>
    </row>
    <row r="26" spans="1:11" ht="15.75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39</v>
      </c>
      <c r="C28" s="14">
        <v>4.5845000000000002</v>
      </c>
      <c r="D28" s="14">
        <v>4.4356999999999998</v>
      </c>
      <c r="E28" s="14">
        <v>7.4948000000000015</v>
      </c>
      <c r="F28" s="14">
        <f t="shared" si="0"/>
        <v>3.0591000000000017</v>
      </c>
      <c r="G28" s="14">
        <f t="shared" si="1"/>
        <v>68.965439502220661</v>
      </c>
      <c r="H28" s="14">
        <f t="shared" si="2"/>
        <v>2.9103000000000012</v>
      </c>
      <c r="I28" s="14">
        <f t="shared" si="3"/>
        <v>63.481295670193063</v>
      </c>
      <c r="J28" s="2"/>
      <c r="K28" s="8"/>
    </row>
    <row r="29" spans="1:11" ht="15.75" x14ac:dyDescent="0.25">
      <c r="A29" s="2"/>
      <c r="B29" s="13" t="s">
        <v>40</v>
      </c>
      <c r="C29" s="14">
        <f>+C30+C31</f>
        <v>2.8E-3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-2.8E-3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41</v>
      </c>
      <c r="C30" s="14">
        <v>2.8E-3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-2.8E-3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42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43</v>
      </c>
      <c r="C32" s="11">
        <f>SUM(C33:C39)</f>
        <v>138.71641</v>
      </c>
      <c r="D32" s="11">
        <f>SUM(D33:D39)</f>
        <v>42.114399999999996</v>
      </c>
      <c r="E32" s="11">
        <f>SUM(E33:E39)</f>
        <v>139.87610000000001</v>
      </c>
      <c r="F32" s="11">
        <f t="shared" si="0"/>
        <v>97.761700000000019</v>
      </c>
      <c r="G32" s="11">
        <f t="shared" si="1"/>
        <v>232.13366449480469</v>
      </c>
      <c r="H32" s="11">
        <f t="shared" si="2"/>
        <v>1.1596900000000119</v>
      </c>
      <c r="I32" s="11">
        <f t="shared" si="3"/>
        <v>0.83601500356014979</v>
      </c>
      <c r="J32" s="2"/>
      <c r="K32" s="8"/>
    </row>
    <row r="33" spans="1:11" ht="15.75" x14ac:dyDescent="0.25">
      <c r="A33" s="2"/>
      <c r="B33" s="13" t="s">
        <v>44</v>
      </c>
      <c r="C33" s="14">
        <v>3.6762000000000001</v>
      </c>
      <c r="D33" s="14">
        <v>2.3623000000000003</v>
      </c>
      <c r="E33" s="14">
        <v>3.4266000000000005</v>
      </c>
      <c r="F33" s="14">
        <f t="shared" si="0"/>
        <v>1.0643000000000002</v>
      </c>
      <c r="G33" s="14">
        <f t="shared" si="1"/>
        <v>45.053549506836561</v>
      </c>
      <c r="H33" s="14">
        <f t="shared" si="2"/>
        <v>-0.2495999999999996</v>
      </c>
      <c r="I33" s="14">
        <f t="shared" si="3"/>
        <v>-6.7896197160110878</v>
      </c>
      <c r="J33" s="2"/>
      <c r="K33" s="8"/>
    </row>
    <row r="34" spans="1:11" ht="15.75" x14ac:dyDescent="0.25">
      <c r="A34" s="2"/>
      <c r="B34" s="13" t="s">
        <v>45</v>
      </c>
      <c r="C34" s="14">
        <v>36.621200000000002</v>
      </c>
      <c r="D34" s="14">
        <v>39.752099999999999</v>
      </c>
      <c r="E34" s="14">
        <v>43.858699999999999</v>
      </c>
      <c r="F34" s="14">
        <f t="shared" si="0"/>
        <v>4.1066000000000003</v>
      </c>
      <c r="G34" s="14">
        <f t="shared" si="1"/>
        <v>10.330523418888562</v>
      </c>
      <c r="H34" s="14">
        <f t="shared" si="2"/>
        <v>7.2374999999999972</v>
      </c>
      <c r="I34" s="14">
        <f t="shared" si="3"/>
        <v>19.763142660535419</v>
      </c>
      <c r="J34" s="2"/>
      <c r="K34" s="8"/>
    </row>
    <row r="35" spans="1:11" ht="15.75" x14ac:dyDescent="0.25">
      <c r="A35" s="2"/>
      <c r="B35" s="13" t="s">
        <v>46</v>
      </c>
      <c r="C35" s="14">
        <v>18.3995</v>
      </c>
      <c r="D35" s="14">
        <v>0</v>
      </c>
      <c r="E35" s="14">
        <v>18.501799999999999</v>
      </c>
      <c r="F35" s="14">
        <f t="shared" si="0"/>
        <v>18.501799999999999</v>
      </c>
      <c r="G35" s="14" t="str">
        <f t="shared" si="1"/>
        <v/>
      </c>
      <c r="H35" s="14">
        <f t="shared" si="2"/>
        <v>0.10229999999999961</v>
      </c>
      <c r="I35" s="14">
        <f t="shared" si="3"/>
        <v>0.55599336938503552</v>
      </c>
      <c r="J35" s="2"/>
      <c r="K35" s="8"/>
    </row>
    <row r="36" spans="1:11" ht="15.75" x14ac:dyDescent="0.25">
      <c r="A36" s="2"/>
      <c r="B36" s="13" t="s">
        <v>47</v>
      </c>
      <c r="C36" s="14">
        <v>0.3347</v>
      </c>
      <c r="D36" s="14">
        <v>0</v>
      </c>
      <c r="E36" s="14">
        <v>0</v>
      </c>
      <c r="F36" s="14">
        <f t="shared" si="0"/>
        <v>0</v>
      </c>
      <c r="G36" s="14" t="str">
        <f t="shared" si="1"/>
        <v/>
      </c>
      <c r="H36" s="14">
        <f t="shared" si="2"/>
        <v>-0.3347</v>
      </c>
      <c r="I36" s="14">
        <f t="shared" si="3"/>
        <v>-100</v>
      </c>
      <c r="J36" s="2"/>
      <c r="K36" s="8"/>
    </row>
    <row r="37" spans="1:11" ht="15.75" hidden="1" x14ac:dyDescent="0.25">
      <c r="A37" s="2"/>
      <c r="B37" s="13" t="s">
        <v>48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49</v>
      </c>
      <c r="C38" s="14">
        <v>18.98601</v>
      </c>
      <c r="D38" s="14">
        <v>0</v>
      </c>
      <c r="E38" s="14">
        <v>0.59649999999999992</v>
      </c>
      <c r="F38" s="14">
        <f t="shared" si="0"/>
        <v>0.59649999999999992</v>
      </c>
      <c r="G38" s="14" t="str">
        <f t="shared" si="1"/>
        <v/>
      </c>
      <c r="H38" s="14">
        <f t="shared" si="2"/>
        <v>-18.389510000000001</v>
      </c>
      <c r="I38" s="14">
        <f t="shared" si="3"/>
        <v>-96.858212968390944</v>
      </c>
      <c r="J38" s="2"/>
      <c r="K38" s="8"/>
    </row>
    <row r="39" spans="1:11" ht="15.75" x14ac:dyDescent="0.25">
      <c r="A39" s="2"/>
      <c r="B39" s="13" t="s">
        <v>50</v>
      </c>
      <c r="C39" s="14">
        <v>60.698800000000006</v>
      </c>
      <c r="D39" s="14">
        <v>0</v>
      </c>
      <c r="E39" s="14">
        <v>73.492500000000007</v>
      </c>
      <c r="F39" s="14">
        <f t="shared" si="0"/>
        <v>73.492500000000007</v>
      </c>
      <c r="G39" s="14" t="str">
        <f t="shared" si="1"/>
        <v/>
      </c>
      <c r="H39" s="14">
        <f t="shared" si="2"/>
        <v>12.793700000000001</v>
      </c>
      <c r="I39" s="14">
        <f t="shared" si="3"/>
        <v>21.077352435303499</v>
      </c>
      <c r="J39" s="2"/>
      <c r="K39" s="8"/>
    </row>
    <row r="40" spans="1:11" ht="21.75" customHeight="1" x14ac:dyDescent="0.25">
      <c r="A40" s="2"/>
      <c r="B40" s="10" t="s">
        <v>51</v>
      </c>
      <c r="C40" s="11">
        <f>SUM(C41:C43)</f>
        <v>116.82209999999999</v>
      </c>
      <c r="D40" s="11">
        <f>SUM(D41:D43)</f>
        <v>254.078</v>
      </c>
      <c r="E40" s="11">
        <f>SUM(E41:E43)</f>
        <v>97.015800000000013</v>
      </c>
      <c r="F40" s="11">
        <f t="shared" si="0"/>
        <v>-157.06219999999999</v>
      </c>
      <c r="G40" s="11">
        <f t="shared" si="1"/>
        <v>-61.816528782499859</v>
      </c>
      <c r="H40" s="11">
        <f t="shared" si="2"/>
        <v>-19.806299999999979</v>
      </c>
      <c r="I40" s="11">
        <f t="shared" si="3"/>
        <v>-16.954240678775658</v>
      </c>
      <c r="J40" s="2"/>
      <c r="K40" s="8"/>
    </row>
    <row r="41" spans="1:11" ht="15.75" x14ac:dyDescent="0.25">
      <c r="A41" s="2"/>
      <c r="B41" s="13" t="s">
        <v>52</v>
      </c>
      <c r="C41" s="14">
        <v>15.328799999999999</v>
      </c>
      <c r="D41" s="14">
        <v>6.9378000000000002</v>
      </c>
      <c r="E41" s="14">
        <v>18.974700000000002</v>
      </c>
      <c r="F41" s="14">
        <f t="shared" si="0"/>
        <v>12.036900000000003</v>
      </c>
      <c r="G41" s="14">
        <f t="shared" si="1"/>
        <v>173.49736227622591</v>
      </c>
      <c r="H41" s="14">
        <f t="shared" si="2"/>
        <v>3.6459000000000028</v>
      </c>
      <c r="I41" s="14">
        <f t="shared" si="3"/>
        <v>23.784640676373904</v>
      </c>
      <c r="J41" s="2"/>
      <c r="K41" s="8"/>
    </row>
    <row r="42" spans="1:11" ht="15.75" x14ac:dyDescent="0.25">
      <c r="A42" s="2"/>
      <c r="B42" s="13" t="s">
        <v>53</v>
      </c>
      <c r="C42" s="14">
        <v>2.7904200000000001</v>
      </c>
      <c r="D42" s="14">
        <v>0</v>
      </c>
      <c r="E42" s="14">
        <v>3.7833999999999999</v>
      </c>
      <c r="F42" s="14">
        <f t="shared" si="0"/>
        <v>3.7833999999999999</v>
      </c>
      <c r="G42" s="14" t="str">
        <f t="shared" si="1"/>
        <v/>
      </c>
      <c r="H42" s="14">
        <f t="shared" si="2"/>
        <v>0.99297999999999975</v>
      </c>
      <c r="I42" s="14">
        <f t="shared" si="3"/>
        <v>35.585324073078596</v>
      </c>
      <c r="J42" s="2"/>
      <c r="K42" s="8"/>
    </row>
    <row r="43" spans="1:11" ht="18.75" x14ac:dyDescent="0.25">
      <c r="A43" s="2"/>
      <c r="B43" s="13" t="s">
        <v>54</v>
      </c>
      <c r="C43" s="14">
        <v>98.702879999999993</v>
      </c>
      <c r="D43" s="14">
        <v>247.14019999999999</v>
      </c>
      <c r="E43" s="14">
        <v>74.257700000000014</v>
      </c>
      <c r="F43" s="14">
        <f t="shared" si="0"/>
        <v>-172.88249999999999</v>
      </c>
      <c r="G43" s="14">
        <f t="shared" si="1"/>
        <v>-69.953208745481305</v>
      </c>
      <c r="H43" s="14">
        <f t="shared" si="2"/>
        <v>-24.445179999999979</v>
      </c>
      <c r="I43" s="14">
        <f t="shared" si="3"/>
        <v>-24.76643032097947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62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55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</row>
  </sheetData>
  <mergeCells count="7"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Mayo1</vt:lpstr>
      <vt:lpstr>Mayo2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2021-06-01T12:55:03Z</cp:lastPrinted>
  <dcterms:created xsi:type="dcterms:W3CDTF">2021-03-01T13:37:37Z</dcterms:created>
  <dcterms:modified xsi:type="dcterms:W3CDTF">2021-06-24T14:21:55Z</dcterms:modified>
</cp:coreProperties>
</file>