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n Hand\Minero\publicaciones DPEF\Archivos publicados\"/>
    </mc:Choice>
  </mc:AlternateContent>
  <xr:revisionPtr revIDLastSave="0" documentId="13_ncr:1_{E10F890C-D468-4789-9C08-EE084E90BD18}" xr6:coauthVersionLast="36" xr6:coauthVersionMax="36" xr10:uidLastSave="{00000000-0000-0000-0000-000000000000}"/>
  <bookViews>
    <workbookView xWindow="0" yWindow="0" windowWidth="28800" windowHeight="12225" xr2:uid="{FB4B1055-1952-4504-B301-2423E11E325C}"/>
  </bookViews>
  <sheets>
    <sheet name="Enero1" sheetId="4" r:id="rId1"/>
    <sheet name="Enero2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3" l="1"/>
  <c r="D40" i="3"/>
  <c r="C40" i="3"/>
  <c r="E32" i="3"/>
  <c r="D32" i="3"/>
  <c r="C32" i="3"/>
  <c r="E29" i="3"/>
  <c r="E24" i="3" s="1"/>
  <c r="C29" i="3"/>
  <c r="C24" i="3" s="1"/>
  <c r="D24" i="3"/>
  <c r="E17" i="3"/>
  <c r="D17" i="3"/>
  <c r="C17" i="3"/>
  <c r="E12" i="3"/>
  <c r="D12" i="3"/>
  <c r="C12" i="3"/>
  <c r="E9" i="3"/>
  <c r="D9" i="3"/>
  <c r="C9" i="3"/>
  <c r="D40" i="4"/>
  <c r="C40" i="4"/>
  <c r="D32" i="4"/>
  <c r="C32" i="4"/>
  <c r="D29" i="4"/>
  <c r="D24" i="4" s="1"/>
  <c r="C29" i="4"/>
  <c r="C24" i="4"/>
  <c r="D17" i="4"/>
  <c r="C17" i="4"/>
  <c r="D12" i="4"/>
  <c r="C12" i="4"/>
  <c r="D9" i="4"/>
  <c r="C9" i="4"/>
  <c r="H43" i="3" l="1"/>
  <c r="I43" i="3" s="1"/>
  <c r="F43" i="3"/>
  <c r="G43" i="3" s="1"/>
  <c r="H42" i="3"/>
  <c r="I42" i="3" s="1"/>
  <c r="F42" i="3"/>
  <c r="G42" i="3" s="1"/>
  <c r="H41" i="3"/>
  <c r="I41" i="3" s="1"/>
  <c r="F41" i="3"/>
  <c r="G41" i="3" s="1"/>
  <c r="H40" i="3"/>
  <c r="I40" i="3" s="1"/>
  <c r="F40" i="3"/>
  <c r="G40" i="3" s="1"/>
  <c r="H39" i="3"/>
  <c r="I39" i="3" s="1"/>
  <c r="G39" i="3"/>
  <c r="F39" i="3"/>
  <c r="H38" i="3"/>
  <c r="I38" i="3" s="1"/>
  <c r="F38" i="3"/>
  <c r="G38" i="3" s="1"/>
  <c r="H37" i="3"/>
  <c r="I37" i="3" s="1"/>
  <c r="F37" i="3"/>
  <c r="G37" i="3" s="1"/>
  <c r="H36" i="3"/>
  <c r="I36" i="3" s="1"/>
  <c r="F36" i="3"/>
  <c r="G36" i="3" s="1"/>
  <c r="H35" i="3"/>
  <c r="I35" i="3" s="1"/>
  <c r="F35" i="3"/>
  <c r="G35" i="3" s="1"/>
  <c r="I34" i="3"/>
  <c r="H34" i="3"/>
  <c r="F34" i="3"/>
  <c r="G34" i="3" s="1"/>
  <c r="H33" i="3"/>
  <c r="I33" i="3" s="1"/>
  <c r="F33" i="3"/>
  <c r="G33" i="3" s="1"/>
  <c r="H32" i="3"/>
  <c r="I32" i="3" s="1"/>
  <c r="H31" i="3"/>
  <c r="I31" i="3" s="1"/>
  <c r="F31" i="3"/>
  <c r="G31" i="3" s="1"/>
  <c r="H30" i="3"/>
  <c r="I30" i="3" s="1"/>
  <c r="F30" i="3"/>
  <c r="G30" i="3" s="1"/>
  <c r="H29" i="3"/>
  <c r="I29" i="3" s="1"/>
  <c r="H28" i="3"/>
  <c r="I28" i="3" s="1"/>
  <c r="F28" i="3"/>
  <c r="G28" i="3" s="1"/>
  <c r="H27" i="3"/>
  <c r="I27" i="3" s="1"/>
  <c r="F27" i="3"/>
  <c r="G27" i="3" s="1"/>
  <c r="H26" i="3"/>
  <c r="I26" i="3" s="1"/>
  <c r="F26" i="3"/>
  <c r="G26" i="3" s="1"/>
  <c r="H25" i="3"/>
  <c r="I25" i="3" s="1"/>
  <c r="F25" i="3"/>
  <c r="G25" i="3" s="1"/>
  <c r="H23" i="3"/>
  <c r="I23" i="3" s="1"/>
  <c r="G23" i="3"/>
  <c r="F23" i="3"/>
  <c r="H22" i="3"/>
  <c r="I22" i="3" s="1"/>
  <c r="F22" i="3"/>
  <c r="G22" i="3" s="1"/>
  <c r="H21" i="3"/>
  <c r="I21" i="3" s="1"/>
  <c r="F21" i="3"/>
  <c r="G21" i="3" s="1"/>
  <c r="H20" i="3"/>
  <c r="I20" i="3" s="1"/>
  <c r="F20" i="3"/>
  <c r="G20" i="3" s="1"/>
  <c r="H19" i="3"/>
  <c r="I19" i="3" s="1"/>
  <c r="F19" i="3"/>
  <c r="G19" i="3" s="1"/>
  <c r="I18" i="3"/>
  <c r="H18" i="3"/>
  <c r="F18" i="3"/>
  <c r="G18" i="3" s="1"/>
  <c r="H17" i="3"/>
  <c r="I17" i="3" s="1"/>
  <c r="F17" i="3"/>
  <c r="G17" i="3" s="1"/>
  <c r="H16" i="3"/>
  <c r="I16" i="3" s="1"/>
  <c r="F16" i="3"/>
  <c r="G16" i="3" s="1"/>
  <c r="H15" i="3"/>
  <c r="I15" i="3" s="1"/>
  <c r="F15" i="3"/>
  <c r="G15" i="3" s="1"/>
  <c r="H14" i="3"/>
  <c r="I14" i="3" s="1"/>
  <c r="F14" i="3"/>
  <c r="G14" i="3" s="1"/>
  <c r="H13" i="3"/>
  <c r="I13" i="3" s="1"/>
  <c r="F13" i="3"/>
  <c r="G13" i="3" s="1"/>
  <c r="H12" i="3"/>
  <c r="I12" i="3" s="1"/>
  <c r="F12" i="3"/>
  <c r="G12" i="3" s="1"/>
  <c r="H11" i="3"/>
  <c r="I11" i="3" s="1"/>
  <c r="F11" i="3"/>
  <c r="G11" i="3" s="1"/>
  <c r="H10" i="3"/>
  <c r="I10" i="3" s="1"/>
  <c r="F10" i="3"/>
  <c r="G10" i="3" s="1"/>
  <c r="H9" i="3"/>
  <c r="I9" i="3" s="1"/>
  <c r="C8" i="3"/>
  <c r="C7" i="3" s="1"/>
  <c r="D8" i="3"/>
  <c r="D7" i="3" s="1"/>
  <c r="P43" i="4"/>
  <c r="Q43" i="4" s="1"/>
  <c r="R43" i="4" s="1"/>
  <c r="P42" i="4"/>
  <c r="Q42" i="4" s="1"/>
  <c r="R42" i="4" s="1"/>
  <c r="P41" i="4"/>
  <c r="Q41" i="4" s="1"/>
  <c r="R41" i="4" s="1"/>
  <c r="O40" i="4"/>
  <c r="N40" i="4"/>
  <c r="M40" i="4"/>
  <c r="L40" i="4"/>
  <c r="K40" i="4"/>
  <c r="J40" i="4"/>
  <c r="I40" i="4"/>
  <c r="H40" i="4"/>
  <c r="G40" i="4"/>
  <c r="F40" i="4"/>
  <c r="E40" i="4"/>
  <c r="P40" i="4"/>
  <c r="Q40" i="4" s="1"/>
  <c r="R40" i="4" s="1"/>
  <c r="Q39" i="4"/>
  <c r="R39" i="4" s="1"/>
  <c r="P39" i="4"/>
  <c r="P38" i="4"/>
  <c r="Q38" i="4" s="1"/>
  <c r="R38" i="4" s="1"/>
  <c r="P37" i="4"/>
  <c r="Q37" i="4" s="1"/>
  <c r="R37" i="4" s="1"/>
  <c r="P36" i="4"/>
  <c r="Q36" i="4" s="1"/>
  <c r="R36" i="4" s="1"/>
  <c r="Q35" i="4"/>
  <c r="R35" i="4" s="1"/>
  <c r="P35" i="4"/>
  <c r="P34" i="4"/>
  <c r="Q34" i="4" s="1"/>
  <c r="R34" i="4" s="1"/>
  <c r="P33" i="4"/>
  <c r="Q33" i="4" s="1"/>
  <c r="R33" i="4" s="1"/>
  <c r="O32" i="4"/>
  <c r="N32" i="4"/>
  <c r="M32" i="4"/>
  <c r="L32" i="4"/>
  <c r="K32" i="4"/>
  <c r="J32" i="4"/>
  <c r="I32" i="4"/>
  <c r="H32" i="4"/>
  <c r="G32" i="4"/>
  <c r="F32" i="4"/>
  <c r="E32" i="4"/>
  <c r="P32" i="4"/>
  <c r="Q32" i="4" s="1"/>
  <c r="R32" i="4" s="1"/>
  <c r="P31" i="4"/>
  <c r="Q31" i="4" s="1"/>
  <c r="R31" i="4" s="1"/>
  <c r="Q30" i="4"/>
  <c r="R30" i="4" s="1"/>
  <c r="P30" i="4"/>
  <c r="O29" i="4"/>
  <c r="N29" i="4"/>
  <c r="M29" i="4"/>
  <c r="M24" i="4" s="1"/>
  <c r="L29" i="4"/>
  <c r="L24" i="4" s="1"/>
  <c r="K29" i="4"/>
  <c r="J29" i="4"/>
  <c r="I29" i="4"/>
  <c r="H29" i="4"/>
  <c r="G29" i="4"/>
  <c r="G24" i="4" s="1"/>
  <c r="F29" i="4"/>
  <c r="F24" i="4" s="1"/>
  <c r="E29" i="4"/>
  <c r="P29" i="4"/>
  <c r="Q29" i="4" s="1"/>
  <c r="R29" i="4" s="1"/>
  <c r="P28" i="4"/>
  <c r="Q28" i="4" s="1"/>
  <c r="R28" i="4" s="1"/>
  <c r="P27" i="4"/>
  <c r="Q27" i="4" s="1"/>
  <c r="R27" i="4" s="1"/>
  <c r="P26" i="4"/>
  <c r="Q26" i="4" s="1"/>
  <c r="R26" i="4" s="1"/>
  <c r="Q25" i="4"/>
  <c r="R25" i="4" s="1"/>
  <c r="P25" i="4"/>
  <c r="O24" i="4"/>
  <c r="N24" i="4"/>
  <c r="K24" i="4"/>
  <c r="J24" i="4"/>
  <c r="I24" i="4"/>
  <c r="H24" i="4"/>
  <c r="E24" i="4"/>
  <c r="P23" i="4"/>
  <c r="Q23" i="4" s="1"/>
  <c r="R23" i="4" s="1"/>
  <c r="P22" i="4"/>
  <c r="Q22" i="4" s="1"/>
  <c r="R22" i="4" s="1"/>
  <c r="P21" i="4"/>
  <c r="Q21" i="4" s="1"/>
  <c r="R21" i="4" s="1"/>
  <c r="Q20" i="4"/>
  <c r="R20" i="4" s="1"/>
  <c r="P20" i="4"/>
  <c r="P19" i="4"/>
  <c r="Q19" i="4" s="1"/>
  <c r="R19" i="4" s="1"/>
  <c r="P18" i="4"/>
  <c r="Q18" i="4" s="1"/>
  <c r="R18" i="4" s="1"/>
  <c r="O17" i="4"/>
  <c r="N17" i="4"/>
  <c r="M17" i="4"/>
  <c r="L17" i="4"/>
  <c r="K17" i="4"/>
  <c r="J17" i="4"/>
  <c r="I17" i="4"/>
  <c r="H17" i="4"/>
  <c r="G17" i="4"/>
  <c r="F17" i="4"/>
  <c r="E17" i="4"/>
  <c r="P17" i="4"/>
  <c r="Q17" i="4" s="1"/>
  <c r="R17" i="4" s="1"/>
  <c r="P16" i="4"/>
  <c r="Q16" i="4" s="1"/>
  <c r="R16" i="4" s="1"/>
  <c r="Q15" i="4"/>
  <c r="R15" i="4" s="1"/>
  <c r="P15" i="4"/>
  <c r="P14" i="4"/>
  <c r="Q14" i="4" s="1"/>
  <c r="R14" i="4" s="1"/>
  <c r="P13" i="4"/>
  <c r="Q13" i="4" s="1"/>
  <c r="R13" i="4" s="1"/>
  <c r="O12" i="4"/>
  <c r="N12" i="4"/>
  <c r="M12" i="4"/>
  <c r="M8" i="4" s="1"/>
  <c r="M7" i="4" s="1"/>
  <c r="L12" i="4"/>
  <c r="K12" i="4"/>
  <c r="J12" i="4"/>
  <c r="I12" i="4"/>
  <c r="H12" i="4"/>
  <c r="G12" i="4"/>
  <c r="G8" i="4" s="1"/>
  <c r="G7" i="4" s="1"/>
  <c r="F12" i="4"/>
  <c r="E12" i="4"/>
  <c r="P12" i="4"/>
  <c r="Q12" i="4" s="1"/>
  <c r="R12" i="4" s="1"/>
  <c r="P11" i="4"/>
  <c r="Q11" i="4" s="1"/>
  <c r="R11" i="4" s="1"/>
  <c r="Q10" i="4"/>
  <c r="R10" i="4" s="1"/>
  <c r="P10" i="4"/>
  <c r="O9" i="4"/>
  <c r="N9" i="4"/>
  <c r="M9" i="4"/>
  <c r="L9" i="4"/>
  <c r="K9" i="4"/>
  <c r="K8" i="4" s="1"/>
  <c r="K7" i="4" s="1"/>
  <c r="J9" i="4"/>
  <c r="J8" i="4" s="1"/>
  <c r="J7" i="4" s="1"/>
  <c r="I9" i="4"/>
  <c r="H9" i="4"/>
  <c r="G9" i="4"/>
  <c r="F9" i="4"/>
  <c r="E9" i="4"/>
  <c r="E8" i="4" s="1"/>
  <c r="E7" i="4" s="1"/>
  <c r="D8" i="4"/>
  <c r="O8" i="4"/>
  <c r="O7" i="4" s="1"/>
  <c r="N8" i="4"/>
  <c r="N7" i="4" s="1"/>
  <c r="I8" i="4"/>
  <c r="I7" i="4" s="1"/>
  <c r="H8" i="4"/>
  <c r="H7" i="4" s="1"/>
  <c r="C8" i="4"/>
  <c r="C7" i="4" s="1"/>
  <c r="F24" i="3" l="1"/>
  <c r="G24" i="3" s="1"/>
  <c r="H24" i="3"/>
  <c r="I24" i="3" s="1"/>
  <c r="E8" i="3"/>
  <c r="F32" i="3"/>
  <c r="G32" i="3" s="1"/>
  <c r="F9" i="3"/>
  <c r="G9" i="3" s="1"/>
  <c r="F29" i="3"/>
  <c r="G29" i="3" s="1"/>
  <c r="P24" i="4"/>
  <c r="Q24" i="4" s="1"/>
  <c r="R24" i="4" s="1"/>
  <c r="P8" i="4"/>
  <c r="Q8" i="4" s="1"/>
  <c r="R8" i="4" s="1"/>
  <c r="D7" i="4"/>
  <c r="P7" i="4" s="1"/>
  <c r="Q7" i="4" s="1"/>
  <c r="R7" i="4" s="1"/>
  <c r="F8" i="4"/>
  <c r="F7" i="4" s="1"/>
  <c r="L8" i="4"/>
  <c r="L7" i="4" s="1"/>
  <c r="P9" i="4"/>
  <c r="Q9" i="4" s="1"/>
  <c r="R9" i="4" s="1"/>
  <c r="H8" i="3" l="1"/>
  <c r="I8" i="3" s="1"/>
  <c r="F8" i="3"/>
  <c r="G8" i="3" s="1"/>
  <c r="E7" i="3"/>
  <c r="F7" i="3" l="1"/>
  <c r="G7" i="3" s="1"/>
  <c r="H7" i="3"/>
  <c r="I7" i="3" s="1"/>
</calcChain>
</file>

<file path=xl/sharedStrings.xml><?xml version="1.0" encoding="utf-8"?>
<sst xmlns="http://schemas.openxmlformats.org/spreadsheetml/2006/main" count="117" uniqueCount="68">
  <si>
    <t>(Montos en Millones de US$)</t>
  </si>
  <si>
    <t>Concepto</t>
  </si>
  <si>
    <t>Año 2020</t>
  </si>
  <si>
    <t>Año 2021</t>
  </si>
  <si>
    <t>Variaciones</t>
  </si>
  <si>
    <t>Al  31 Ene.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</si>
  <si>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</si>
  <si>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</si>
  <si>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</si>
  <si>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</si>
  <si>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</si>
  <si>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</si>
  <si>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</si>
  <si>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</si>
  <si>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</si>
  <si>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</si>
  <si>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</si>
  <si>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</si>
  <si>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Abs.</t>
  </si>
  <si>
    <t>%</t>
  </si>
  <si>
    <t>INGRESOS CORRIENTES Y CONTRIBUCIONES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</si>
  <si>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</si>
  <si>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</si>
  <si>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</si>
  <si>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</si>
  <si>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</si>
  <si>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</si>
  <si>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</si>
  <si>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IMPORT.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</si>
  <si>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</si>
  <si>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</si>
  <si>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</si>
  <si>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</si>
  <si>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</si>
  <si>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</si>
  <si>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</si>
  <si>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</si>
  <si>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</si>
  <si>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</si>
  <si>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</si>
  <si>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</si>
  <si>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</si>
  <si>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</si>
  <si>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</si>
  <si>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</si>
  <si>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</si>
  <si>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</si>
  <si>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</si>
  <si>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</si>
  <si>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</si>
  <si>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SEGURIDAD PUBLICA (CESC)</t>
  </si>
  <si>
    <t>SEGURIDAD PUBLICA (Grandes Contribuyentes)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</si>
  <si>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</si>
  <si>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</si>
  <si>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</si>
  <si>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</si>
  <si>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</si>
  <si>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Pto. 2021</t>
  </si>
  <si>
    <t>Variac. 21 / Pto. 21</t>
  </si>
  <si>
    <t>Variac. 21 / 20</t>
  </si>
  <si>
    <t>Al 31 Ene.</t>
  </si>
  <si>
    <t xml:space="preserve">Abs. </t>
  </si>
  <si>
    <t>INGRESOS CORRIENTES Y CONTRIBUCIONES (1+2)</t>
  </si>
  <si>
    <t>DERECHOS ARANCELARIOS A LA IMPORTACION</t>
  </si>
  <si>
    <t>El rubro Otros de ingresos NO Tributarios, registra una reducción anual, atribuida principalmente a ingresos generados por la concesión del derecho de explotación del espacio radioeléctrico (Enero 2020)</t>
  </si>
  <si>
    <t>INGRESOS AL 31 DE ENERO DE 2021, VRS EJECUTADO  2020 (Definitivo)</t>
  </si>
  <si>
    <t>COMPARATIVO ACUMULADO AL  31 DE ENERO DE 2021, VRS EJECUTADO  2020 Y PRESUPUESTO 2021 (Definitivo)</t>
  </si>
  <si>
    <t>Fuente: Dirección General de Tesorería, según reportes definitivos del Departamento de Ingresos Bancarios.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</si>
</sst>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  <fill>
      <patternFill patternType="solid">
        <fgColor rgb="FF94D4E9"/>
        <bgColor indexed="64"/>
      </patternFill>
    </fill>
  </fills>
  <borders count="5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  <border>
      <left/>
      <right/>
      <top style="thin">
        <color rgb="FFF7A823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164" fontId="1" fillId="4" borderId="1" xfId="0" applyNumberFormat="1" applyFont="1" applyFill="1" applyBorder="1" applyAlignment="1"/>
    <xf numFmtId="164" fontId="1" fillId="4" borderId="1" xfId="0" applyNumberFormat="1" applyFont="1" applyFill="1" applyBorder="1"/>
    <xf numFmtId="165" fontId="0" fillId="0" borderId="0" xfId="0" applyNumberFormat="1" applyFill="1"/>
    <xf numFmtId="164" fontId="0" fillId="0" borderId="0" xfId="0" applyNumberFormat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5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 indent="2"/>
    </xf>
    <xf numFmtId="164" fontId="4" fillId="2" borderId="1" xfId="0" applyNumberFormat="1" applyFont="1" applyFill="1" applyBorder="1"/>
    <xf numFmtId="0" fontId="5" fillId="0" borderId="0" xfId="0" applyFont="1"/>
    <xf numFmtId="0" fontId="4" fillId="2" borderId="1" xfId="0" applyFont="1" applyFill="1" applyBorder="1" applyAlignment="1">
      <alignment horizontal="left" indent="3"/>
    </xf>
    <xf numFmtId="0" fontId="1" fillId="2" borderId="4" xfId="0" applyFont="1" applyFill="1" applyBorder="1"/>
    <xf numFmtId="164" fontId="1" fillId="2" borderId="4" xfId="0" applyNumberFormat="1" applyFont="1" applyFill="1" applyBorder="1"/>
    <xf numFmtId="164" fontId="7" fillId="2" borderId="4" xfId="0" applyNumberFormat="1" applyFont="1" applyFill="1" applyBorder="1"/>
    <xf numFmtId="0" fontId="5" fillId="2" borderId="0" xfId="0" applyFont="1" applyFill="1"/>
    <xf numFmtId="0" fontId="8" fillId="2" borderId="0" xfId="0" applyFont="1" applyFill="1" applyBorder="1"/>
    <xf numFmtId="0" fontId="10" fillId="0" borderId="0" xfId="0" applyFont="1" applyAlignment="1"/>
    <xf numFmtId="4" fontId="0" fillId="0" borderId="0" xfId="0" applyNumberFormat="1"/>
    <xf numFmtId="0" fontId="5" fillId="0" borderId="0" xfId="0" applyFont="1" applyFill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164" fontId="1" fillId="2" borderId="0" xfId="0" applyNumberFormat="1" applyFont="1" applyFill="1" applyBorder="1"/>
    <xf numFmtId="164" fontId="7" fillId="2" borderId="0" xfId="0" applyNumberFormat="1" applyFont="1" applyFill="1" applyBorder="1"/>
    <xf numFmtId="0" fontId="8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F7EC-3300-4D5D-94B1-12E8D2F5E5D7}">
  <sheetPr>
    <tabColor theme="9"/>
    <pageSetUpPr fitToPage="1"/>
  </sheetPr>
  <dimension ref="A1:Z68"/>
  <sheetViews>
    <sheetView tabSelected="1" zoomScale="80" zoomScaleNormal="80" workbookViewId="0">
      <selection activeCell="Z5" sqref="Z5"/>
    </sheetView>
  </sheetViews>
  <sheetFormatPr defaultColWidth="11.42578125" defaultRowHeight="15" x14ac:dyDescent="0.25"/>
  <cols>
    <col min="1" max="1" width="1.7109375" customWidth="1"/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19" max="19" width="1.7109375" customWidth="1"/>
    <col min="21" max="22" width="13.7109375" bestFit="1" customWidth="1"/>
    <col min="257" max="257" width="1.7109375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71" width="7.7109375" customWidth="1"/>
    <col min="272" max="272" width="10.7109375" customWidth="1"/>
    <col min="273" max="274" width="9.7109375" customWidth="1"/>
    <col min="275" max="275" width="1.7109375" customWidth="1"/>
    <col min="277" max="278" width="13.7109375" bestFit="1" customWidth="1"/>
    <col min="513" max="513" width="1.7109375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7" width="7.7109375" customWidth="1"/>
    <col min="528" max="528" width="10.7109375" customWidth="1"/>
    <col min="529" max="530" width="9.7109375" customWidth="1"/>
    <col min="531" max="531" width="1.7109375" customWidth="1"/>
    <col min="533" max="534" width="13.7109375" bestFit="1" customWidth="1"/>
    <col min="769" max="769" width="1.7109375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3" width="7.7109375" customWidth="1"/>
    <col min="784" max="784" width="10.7109375" customWidth="1"/>
    <col min="785" max="786" width="9.7109375" customWidth="1"/>
    <col min="787" max="787" width="1.7109375" customWidth="1"/>
    <col min="789" max="790" width="13.7109375" bestFit="1" customWidth="1"/>
    <col min="1025" max="1025" width="1.7109375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9" width="7.7109375" customWidth="1"/>
    <col min="1040" max="1040" width="10.7109375" customWidth="1"/>
    <col min="1041" max="1042" width="9.7109375" customWidth="1"/>
    <col min="1043" max="1043" width="1.7109375" customWidth="1"/>
    <col min="1045" max="1046" width="13.7109375" bestFit="1" customWidth="1"/>
    <col min="1281" max="1281" width="1.7109375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5" width="7.7109375" customWidth="1"/>
    <col min="1296" max="1296" width="10.7109375" customWidth="1"/>
    <col min="1297" max="1298" width="9.7109375" customWidth="1"/>
    <col min="1299" max="1299" width="1.7109375" customWidth="1"/>
    <col min="1301" max="1302" width="13.7109375" bestFit="1" customWidth="1"/>
    <col min="1537" max="1537" width="1.7109375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51" width="7.7109375" customWidth="1"/>
    <col min="1552" max="1552" width="10.7109375" customWidth="1"/>
    <col min="1553" max="1554" width="9.7109375" customWidth="1"/>
    <col min="1555" max="1555" width="1.7109375" customWidth="1"/>
    <col min="1557" max="1558" width="13.7109375" bestFit="1" customWidth="1"/>
    <col min="1793" max="1793" width="1.7109375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7" width="7.7109375" customWidth="1"/>
    <col min="1808" max="1808" width="10.7109375" customWidth="1"/>
    <col min="1809" max="1810" width="9.7109375" customWidth="1"/>
    <col min="1811" max="1811" width="1.7109375" customWidth="1"/>
    <col min="1813" max="1814" width="13.7109375" bestFit="1" customWidth="1"/>
    <col min="2049" max="2049" width="1.7109375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3" width="7.7109375" customWidth="1"/>
    <col min="2064" max="2064" width="10.7109375" customWidth="1"/>
    <col min="2065" max="2066" width="9.7109375" customWidth="1"/>
    <col min="2067" max="2067" width="1.7109375" customWidth="1"/>
    <col min="2069" max="2070" width="13.7109375" bestFit="1" customWidth="1"/>
    <col min="2305" max="2305" width="1.7109375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9" width="7.7109375" customWidth="1"/>
    <col min="2320" max="2320" width="10.7109375" customWidth="1"/>
    <col min="2321" max="2322" width="9.7109375" customWidth="1"/>
    <col min="2323" max="2323" width="1.7109375" customWidth="1"/>
    <col min="2325" max="2326" width="13.7109375" bestFit="1" customWidth="1"/>
    <col min="2561" max="2561" width="1.7109375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5" width="7.7109375" customWidth="1"/>
    <col min="2576" max="2576" width="10.7109375" customWidth="1"/>
    <col min="2577" max="2578" width="9.7109375" customWidth="1"/>
    <col min="2579" max="2579" width="1.7109375" customWidth="1"/>
    <col min="2581" max="2582" width="13.7109375" bestFit="1" customWidth="1"/>
    <col min="2817" max="2817" width="1.7109375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31" width="7.7109375" customWidth="1"/>
    <col min="2832" max="2832" width="10.7109375" customWidth="1"/>
    <col min="2833" max="2834" width="9.7109375" customWidth="1"/>
    <col min="2835" max="2835" width="1.7109375" customWidth="1"/>
    <col min="2837" max="2838" width="13.7109375" bestFit="1" customWidth="1"/>
    <col min="3073" max="3073" width="1.7109375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7" width="7.7109375" customWidth="1"/>
    <col min="3088" max="3088" width="10.7109375" customWidth="1"/>
    <col min="3089" max="3090" width="9.7109375" customWidth="1"/>
    <col min="3091" max="3091" width="1.7109375" customWidth="1"/>
    <col min="3093" max="3094" width="13.7109375" bestFit="1" customWidth="1"/>
    <col min="3329" max="3329" width="1.7109375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3" width="7.7109375" customWidth="1"/>
    <col min="3344" max="3344" width="10.7109375" customWidth="1"/>
    <col min="3345" max="3346" width="9.7109375" customWidth="1"/>
    <col min="3347" max="3347" width="1.7109375" customWidth="1"/>
    <col min="3349" max="3350" width="13.7109375" bestFit="1" customWidth="1"/>
    <col min="3585" max="3585" width="1.7109375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9" width="7.7109375" customWidth="1"/>
    <col min="3600" max="3600" width="10.7109375" customWidth="1"/>
    <col min="3601" max="3602" width="9.7109375" customWidth="1"/>
    <col min="3603" max="3603" width="1.7109375" customWidth="1"/>
    <col min="3605" max="3606" width="13.7109375" bestFit="1" customWidth="1"/>
    <col min="3841" max="3841" width="1.7109375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5" width="7.7109375" customWidth="1"/>
    <col min="3856" max="3856" width="10.7109375" customWidth="1"/>
    <col min="3857" max="3858" width="9.7109375" customWidth="1"/>
    <col min="3859" max="3859" width="1.7109375" customWidth="1"/>
    <col min="3861" max="3862" width="13.7109375" bestFit="1" customWidth="1"/>
    <col min="4097" max="4097" width="1.7109375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11" width="7.7109375" customWidth="1"/>
    <col min="4112" max="4112" width="10.7109375" customWidth="1"/>
    <col min="4113" max="4114" width="9.7109375" customWidth="1"/>
    <col min="4115" max="4115" width="1.7109375" customWidth="1"/>
    <col min="4117" max="4118" width="13.7109375" bestFit="1" customWidth="1"/>
    <col min="4353" max="4353" width="1.7109375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7" width="7.7109375" customWidth="1"/>
    <col min="4368" max="4368" width="10.7109375" customWidth="1"/>
    <col min="4369" max="4370" width="9.7109375" customWidth="1"/>
    <col min="4371" max="4371" width="1.7109375" customWidth="1"/>
    <col min="4373" max="4374" width="13.7109375" bestFit="1" customWidth="1"/>
    <col min="4609" max="4609" width="1.7109375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3" width="7.7109375" customWidth="1"/>
    <col min="4624" max="4624" width="10.7109375" customWidth="1"/>
    <col min="4625" max="4626" width="9.7109375" customWidth="1"/>
    <col min="4627" max="4627" width="1.7109375" customWidth="1"/>
    <col min="4629" max="4630" width="13.7109375" bestFit="1" customWidth="1"/>
    <col min="4865" max="4865" width="1.7109375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9" width="7.7109375" customWidth="1"/>
    <col min="4880" max="4880" width="10.7109375" customWidth="1"/>
    <col min="4881" max="4882" width="9.7109375" customWidth="1"/>
    <col min="4883" max="4883" width="1.7109375" customWidth="1"/>
    <col min="4885" max="4886" width="13.7109375" bestFit="1" customWidth="1"/>
    <col min="5121" max="5121" width="1.7109375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5" width="7.7109375" customWidth="1"/>
    <col min="5136" max="5136" width="10.7109375" customWidth="1"/>
    <col min="5137" max="5138" width="9.7109375" customWidth="1"/>
    <col min="5139" max="5139" width="1.7109375" customWidth="1"/>
    <col min="5141" max="5142" width="13.7109375" bestFit="1" customWidth="1"/>
    <col min="5377" max="5377" width="1.7109375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91" width="7.7109375" customWidth="1"/>
    <col min="5392" max="5392" width="10.7109375" customWidth="1"/>
    <col min="5393" max="5394" width="9.7109375" customWidth="1"/>
    <col min="5395" max="5395" width="1.7109375" customWidth="1"/>
    <col min="5397" max="5398" width="13.7109375" bestFit="1" customWidth="1"/>
    <col min="5633" max="5633" width="1.7109375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7" width="7.7109375" customWidth="1"/>
    <col min="5648" max="5648" width="10.7109375" customWidth="1"/>
    <col min="5649" max="5650" width="9.7109375" customWidth="1"/>
    <col min="5651" max="5651" width="1.7109375" customWidth="1"/>
    <col min="5653" max="5654" width="13.7109375" bestFit="1" customWidth="1"/>
    <col min="5889" max="5889" width="1.7109375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3" width="7.7109375" customWidth="1"/>
    <col min="5904" max="5904" width="10.7109375" customWidth="1"/>
    <col min="5905" max="5906" width="9.7109375" customWidth="1"/>
    <col min="5907" max="5907" width="1.7109375" customWidth="1"/>
    <col min="5909" max="5910" width="13.7109375" bestFit="1" customWidth="1"/>
    <col min="6145" max="6145" width="1.7109375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9" width="7.7109375" customWidth="1"/>
    <col min="6160" max="6160" width="10.7109375" customWidth="1"/>
    <col min="6161" max="6162" width="9.7109375" customWidth="1"/>
    <col min="6163" max="6163" width="1.7109375" customWidth="1"/>
    <col min="6165" max="6166" width="13.7109375" bestFit="1" customWidth="1"/>
    <col min="6401" max="6401" width="1.7109375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5" width="7.7109375" customWidth="1"/>
    <col min="6416" max="6416" width="10.7109375" customWidth="1"/>
    <col min="6417" max="6418" width="9.7109375" customWidth="1"/>
    <col min="6419" max="6419" width="1.7109375" customWidth="1"/>
    <col min="6421" max="6422" width="13.7109375" bestFit="1" customWidth="1"/>
    <col min="6657" max="6657" width="1.7109375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71" width="7.7109375" customWidth="1"/>
    <col min="6672" max="6672" width="10.7109375" customWidth="1"/>
    <col min="6673" max="6674" width="9.7109375" customWidth="1"/>
    <col min="6675" max="6675" width="1.7109375" customWidth="1"/>
    <col min="6677" max="6678" width="13.7109375" bestFit="1" customWidth="1"/>
    <col min="6913" max="6913" width="1.7109375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7" width="7.7109375" customWidth="1"/>
    <col min="6928" max="6928" width="10.7109375" customWidth="1"/>
    <col min="6929" max="6930" width="9.7109375" customWidth="1"/>
    <col min="6931" max="6931" width="1.7109375" customWidth="1"/>
    <col min="6933" max="6934" width="13.7109375" bestFit="1" customWidth="1"/>
    <col min="7169" max="7169" width="1.7109375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3" width="7.7109375" customWidth="1"/>
    <col min="7184" max="7184" width="10.7109375" customWidth="1"/>
    <col min="7185" max="7186" width="9.7109375" customWidth="1"/>
    <col min="7187" max="7187" width="1.7109375" customWidth="1"/>
    <col min="7189" max="7190" width="13.7109375" bestFit="1" customWidth="1"/>
    <col min="7425" max="7425" width="1.7109375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9" width="7.7109375" customWidth="1"/>
    <col min="7440" max="7440" width="10.7109375" customWidth="1"/>
    <col min="7441" max="7442" width="9.7109375" customWidth="1"/>
    <col min="7443" max="7443" width="1.7109375" customWidth="1"/>
    <col min="7445" max="7446" width="13.7109375" bestFit="1" customWidth="1"/>
    <col min="7681" max="7681" width="1.7109375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5" width="7.7109375" customWidth="1"/>
    <col min="7696" max="7696" width="10.7109375" customWidth="1"/>
    <col min="7697" max="7698" width="9.7109375" customWidth="1"/>
    <col min="7699" max="7699" width="1.7109375" customWidth="1"/>
    <col min="7701" max="7702" width="13.7109375" bestFit="1" customWidth="1"/>
    <col min="7937" max="7937" width="1.7109375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51" width="7.7109375" customWidth="1"/>
    <col min="7952" max="7952" width="10.7109375" customWidth="1"/>
    <col min="7953" max="7954" width="9.7109375" customWidth="1"/>
    <col min="7955" max="7955" width="1.7109375" customWidth="1"/>
    <col min="7957" max="7958" width="13.7109375" bestFit="1" customWidth="1"/>
    <col min="8193" max="8193" width="1.7109375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7" width="7.7109375" customWidth="1"/>
    <col min="8208" max="8208" width="10.7109375" customWidth="1"/>
    <col min="8209" max="8210" width="9.7109375" customWidth="1"/>
    <col min="8211" max="8211" width="1.7109375" customWidth="1"/>
    <col min="8213" max="8214" width="13.7109375" bestFit="1" customWidth="1"/>
    <col min="8449" max="8449" width="1.7109375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3" width="7.7109375" customWidth="1"/>
    <col min="8464" max="8464" width="10.7109375" customWidth="1"/>
    <col min="8465" max="8466" width="9.7109375" customWidth="1"/>
    <col min="8467" max="8467" width="1.7109375" customWidth="1"/>
    <col min="8469" max="8470" width="13.7109375" bestFit="1" customWidth="1"/>
    <col min="8705" max="8705" width="1.7109375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9" width="7.7109375" customWidth="1"/>
    <col min="8720" max="8720" width="10.7109375" customWidth="1"/>
    <col min="8721" max="8722" width="9.7109375" customWidth="1"/>
    <col min="8723" max="8723" width="1.7109375" customWidth="1"/>
    <col min="8725" max="8726" width="13.7109375" bestFit="1" customWidth="1"/>
    <col min="8961" max="8961" width="1.7109375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5" width="7.7109375" customWidth="1"/>
    <col min="8976" max="8976" width="10.7109375" customWidth="1"/>
    <col min="8977" max="8978" width="9.7109375" customWidth="1"/>
    <col min="8979" max="8979" width="1.7109375" customWidth="1"/>
    <col min="8981" max="8982" width="13.7109375" bestFit="1" customWidth="1"/>
    <col min="9217" max="9217" width="1.7109375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31" width="7.7109375" customWidth="1"/>
    <col min="9232" max="9232" width="10.7109375" customWidth="1"/>
    <col min="9233" max="9234" width="9.7109375" customWidth="1"/>
    <col min="9235" max="9235" width="1.7109375" customWidth="1"/>
    <col min="9237" max="9238" width="13.7109375" bestFit="1" customWidth="1"/>
    <col min="9473" max="9473" width="1.7109375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7" width="7.7109375" customWidth="1"/>
    <col min="9488" max="9488" width="10.7109375" customWidth="1"/>
    <col min="9489" max="9490" width="9.7109375" customWidth="1"/>
    <col min="9491" max="9491" width="1.7109375" customWidth="1"/>
    <col min="9493" max="9494" width="13.7109375" bestFit="1" customWidth="1"/>
    <col min="9729" max="9729" width="1.7109375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3" width="7.7109375" customWidth="1"/>
    <col min="9744" max="9744" width="10.7109375" customWidth="1"/>
    <col min="9745" max="9746" width="9.7109375" customWidth="1"/>
    <col min="9747" max="9747" width="1.7109375" customWidth="1"/>
    <col min="9749" max="9750" width="13.7109375" bestFit="1" customWidth="1"/>
    <col min="9985" max="9985" width="1.7109375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9" width="7.7109375" customWidth="1"/>
    <col min="10000" max="10000" width="10.7109375" customWidth="1"/>
    <col min="10001" max="10002" width="9.7109375" customWidth="1"/>
    <col min="10003" max="10003" width="1.7109375" customWidth="1"/>
    <col min="10005" max="10006" width="13.7109375" bestFit="1" customWidth="1"/>
    <col min="10241" max="10241" width="1.7109375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5" width="7.7109375" customWidth="1"/>
    <col min="10256" max="10256" width="10.7109375" customWidth="1"/>
    <col min="10257" max="10258" width="9.7109375" customWidth="1"/>
    <col min="10259" max="10259" width="1.7109375" customWidth="1"/>
    <col min="10261" max="10262" width="13.7109375" bestFit="1" customWidth="1"/>
    <col min="10497" max="10497" width="1.7109375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11" width="7.7109375" customWidth="1"/>
    <col min="10512" max="10512" width="10.7109375" customWidth="1"/>
    <col min="10513" max="10514" width="9.7109375" customWidth="1"/>
    <col min="10515" max="10515" width="1.7109375" customWidth="1"/>
    <col min="10517" max="10518" width="13.7109375" bestFit="1" customWidth="1"/>
    <col min="10753" max="10753" width="1.7109375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7" width="7.7109375" customWidth="1"/>
    <col min="10768" max="10768" width="10.7109375" customWidth="1"/>
    <col min="10769" max="10770" width="9.7109375" customWidth="1"/>
    <col min="10771" max="10771" width="1.7109375" customWidth="1"/>
    <col min="10773" max="10774" width="13.7109375" bestFit="1" customWidth="1"/>
    <col min="11009" max="11009" width="1.7109375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3" width="7.7109375" customWidth="1"/>
    <col min="11024" max="11024" width="10.7109375" customWidth="1"/>
    <col min="11025" max="11026" width="9.7109375" customWidth="1"/>
    <col min="11027" max="11027" width="1.7109375" customWidth="1"/>
    <col min="11029" max="11030" width="13.7109375" bestFit="1" customWidth="1"/>
    <col min="11265" max="11265" width="1.7109375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9" width="7.7109375" customWidth="1"/>
    <col min="11280" max="11280" width="10.7109375" customWidth="1"/>
    <col min="11281" max="11282" width="9.7109375" customWidth="1"/>
    <col min="11283" max="11283" width="1.7109375" customWidth="1"/>
    <col min="11285" max="11286" width="13.7109375" bestFit="1" customWidth="1"/>
    <col min="11521" max="11521" width="1.7109375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5" width="7.7109375" customWidth="1"/>
    <col min="11536" max="11536" width="10.7109375" customWidth="1"/>
    <col min="11537" max="11538" width="9.7109375" customWidth="1"/>
    <col min="11539" max="11539" width="1.7109375" customWidth="1"/>
    <col min="11541" max="11542" width="13.7109375" bestFit="1" customWidth="1"/>
    <col min="11777" max="11777" width="1.7109375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91" width="7.7109375" customWidth="1"/>
    <col min="11792" max="11792" width="10.7109375" customWidth="1"/>
    <col min="11793" max="11794" width="9.7109375" customWidth="1"/>
    <col min="11795" max="11795" width="1.7109375" customWidth="1"/>
    <col min="11797" max="11798" width="13.7109375" bestFit="1" customWidth="1"/>
    <col min="12033" max="12033" width="1.7109375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7" width="7.7109375" customWidth="1"/>
    <col min="12048" max="12048" width="10.7109375" customWidth="1"/>
    <col min="12049" max="12050" width="9.7109375" customWidth="1"/>
    <col min="12051" max="12051" width="1.7109375" customWidth="1"/>
    <col min="12053" max="12054" width="13.7109375" bestFit="1" customWidth="1"/>
    <col min="12289" max="12289" width="1.7109375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3" width="7.7109375" customWidth="1"/>
    <col min="12304" max="12304" width="10.7109375" customWidth="1"/>
    <col min="12305" max="12306" width="9.7109375" customWidth="1"/>
    <col min="12307" max="12307" width="1.7109375" customWidth="1"/>
    <col min="12309" max="12310" width="13.7109375" bestFit="1" customWidth="1"/>
    <col min="12545" max="12545" width="1.7109375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9" width="7.7109375" customWidth="1"/>
    <col min="12560" max="12560" width="10.7109375" customWidth="1"/>
    <col min="12561" max="12562" width="9.7109375" customWidth="1"/>
    <col min="12563" max="12563" width="1.7109375" customWidth="1"/>
    <col min="12565" max="12566" width="13.7109375" bestFit="1" customWidth="1"/>
    <col min="12801" max="12801" width="1.7109375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5" width="7.7109375" customWidth="1"/>
    <col min="12816" max="12816" width="10.7109375" customWidth="1"/>
    <col min="12817" max="12818" width="9.7109375" customWidth="1"/>
    <col min="12819" max="12819" width="1.7109375" customWidth="1"/>
    <col min="12821" max="12822" width="13.7109375" bestFit="1" customWidth="1"/>
    <col min="13057" max="13057" width="1.7109375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71" width="7.7109375" customWidth="1"/>
    <col min="13072" max="13072" width="10.7109375" customWidth="1"/>
    <col min="13073" max="13074" width="9.7109375" customWidth="1"/>
    <col min="13075" max="13075" width="1.7109375" customWidth="1"/>
    <col min="13077" max="13078" width="13.7109375" bestFit="1" customWidth="1"/>
    <col min="13313" max="13313" width="1.7109375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7" width="7.7109375" customWidth="1"/>
    <col min="13328" max="13328" width="10.7109375" customWidth="1"/>
    <col min="13329" max="13330" width="9.7109375" customWidth="1"/>
    <col min="13331" max="13331" width="1.7109375" customWidth="1"/>
    <col min="13333" max="13334" width="13.7109375" bestFit="1" customWidth="1"/>
    <col min="13569" max="13569" width="1.7109375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3" width="7.7109375" customWidth="1"/>
    <col min="13584" max="13584" width="10.7109375" customWidth="1"/>
    <col min="13585" max="13586" width="9.7109375" customWidth="1"/>
    <col min="13587" max="13587" width="1.7109375" customWidth="1"/>
    <col min="13589" max="13590" width="13.7109375" bestFit="1" customWidth="1"/>
    <col min="13825" max="13825" width="1.7109375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9" width="7.7109375" customWidth="1"/>
    <col min="13840" max="13840" width="10.7109375" customWidth="1"/>
    <col min="13841" max="13842" width="9.7109375" customWidth="1"/>
    <col min="13843" max="13843" width="1.7109375" customWidth="1"/>
    <col min="13845" max="13846" width="13.7109375" bestFit="1" customWidth="1"/>
    <col min="14081" max="14081" width="1.7109375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5" width="7.7109375" customWidth="1"/>
    <col min="14096" max="14096" width="10.7109375" customWidth="1"/>
    <col min="14097" max="14098" width="9.7109375" customWidth="1"/>
    <col min="14099" max="14099" width="1.7109375" customWidth="1"/>
    <col min="14101" max="14102" width="13.7109375" bestFit="1" customWidth="1"/>
    <col min="14337" max="14337" width="1.7109375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51" width="7.7109375" customWidth="1"/>
    <col min="14352" max="14352" width="10.7109375" customWidth="1"/>
    <col min="14353" max="14354" width="9.7109375" customWidth="1"/>
    <col min="14355" max="14355" width="1.7109375" customWidth="1"/>
    <col min="14357" max="14358" width="13.7109375" bestFit="1" customWidth="1"/>
    <col min="14593" max="14593" width="1.7109375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7" width="7.7109375" customWidth="1"/>
    <col min="14608" max="14608" width="10.7109375" customWidth="1"/>
    <col min="14609" max="14610" width="9.7109375" customWidth="1"/>
    <col min="14611" max="14611" width="1.7109375" customWidth="1"/>
    <col min="14613" max="14614" width="13.7109375" bestFit="1" customWidth="1"/>
    <col min="14849" max="14849" width="1.7109375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3" width="7.7109375" customWidth="1"/>
    <col min="14864" max="14864" width="10.7109375" customWidth="1"/>
    <col min="14865" max="14866" width="9.7109375" customWidth="1"/>
    <col min="14867" max="14867" width="1.7109375" customWidth="1"/>
    <col min="14869" max="14870" width="13.7109375" bestFit="1" customWidth="1"/>
    <col min="15105" max="15105" width="1.7109375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9" width="7.7109375" customWidth="1"/>
    <col min="15120" max="15120" width="10.7109375" customWidth="1"/>
    <col min="15121" max="15122" width="9.7109375" customWidth="1"/>
    <col min="15123" max="15123" width="1.7109375" customWidth="1"/>
    <col min="15125" max="15126" width="13.7109375" bestFit="1" customWidth="1"/>
    <col min="15361" max="15361" width="1.7109375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5" width="7.7109375" customWidth="1"/>
    <col min="15376" max="15376" width="10.7109375" customWidth="1"/>
    <col min="15377" max="15378" width="9.7109375" customWidth="1"/>
    <col min="15379" max="15379" width="1.7109375" customWidth="1"/>
    <col min="15381" max="15382" width="13.7109375" bestFit="1" customWidth="1"/>
    <col min="15617" max="15617" width="1.7109375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31" width="7.7109375" customWidth="1"/>
    <col min="15632" max="15632" width="10.7109375" customWidth="1"/>
    <col min="15633" max="15634" width="9.7109375" customWidth="1"/>
    <col min="15635" max="15635" width="1.7109375" customWidth="1"/>
    <col min="15637" max="15638" width="13.7109375" bestFit="1" customWidth="1"/>
    <col min="15873" max="15873" width="1.7109375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7" width="7.7109375" customWidth="1"/>
    <col min="15888" max="15888" width="10.7109375" customWidth="1"/>
    <col min="15889" max="15890" width="9.7109375" customWidth="1"/>
    <col min="15891" max="15891" width="1.7109375" customWidth="1"/>
    <col min="15893" max="15894" width="13.7109375" bestFit="1" customWidth="1"/>
    <col min="16129" max="16129" width="1.7109375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3" width="7.7109375" customWidth="1"/>
    <col min="16144" max="16144" width="10.7109375" customWidth="1"/>
    <col min="16145" max="16146" width="9.7109375" customWidth="1"/>
    <col min="16147" max="16147" width="1.7109375" customWidth="1"/>
    <col min="16149" max="16150" width="13.7109375" bestFit="1" customWidth="1"/>
  </cols>
  <sheetData>
    <row r="1" spans="1:25" x14ac:dyDescent="0.25"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</row>
    <row r="2" spans="1:25" ht="15.75" x14ac:dyDescent="0.25">
      <c r="A2" s="2"/>
      <c r="B2" s="33" t="s">
        <v>65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"/>
    </row>
    <row r="3" spans="1:25" ht="16.5" customHeight="1" x14ac:dyDescent="0.25">
      <c r="A3" s="2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2"/>
    </row>
    <row r="4" spans="1:2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</row>
    <row r="5" spans="1:25" ht="24.95" customHeight="1" x14ac:dyDescent="0.25">
      <c r="A5" s="2"/>
      <c r="B5" s="34" t="s">
        <v>1</v>
      </c>
      <c r="C5" s="3" t="s">
        <v>2</v>
      </c>
      <c r="D5" s="35" t="s">
        <v>3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 t="s">
        <v>4</v>
      </c>
      <c r="R5" s="36"/>
      <c r="S5" s="2"/>
      <c r="T5" s="1"/>
      <c r="U5" s="1"/>
      <c r="V5" s="1"/>
    </row>
    <row r="6" spans="1:25" ht="31.5" customHeight="1" x14ac:dyDescent="0.25">
      <c r="A6" s="2"/>
      <c r="B6" s="34"/>
      <c r="C6" s="4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  <c r="M6" s="5" t="s">
        <v>15</v>
      </c>
      <c r="N6" s="5" t="s">
        <v>16</v>
      </c>
      <c r="O6" s="5" t="s">
        <v>17</v>
      </c>
      <c r="P6" s="5" t="s">
        <v>5</v>
      </c>
      <c r="Q6" s="5" t="s">
        <v>18</v>
      </c>
      <c r="R6" s="5" t="s">
        <v>19</v>
      </c>
      <c r="S6" s="2"/>
      <c r="T6" s="1"/>
      <c r="U6" s="1"/>
      <c r="V6" s="1"/>
    </row>
    <row r="7" spans="1:25" ht="21" customHeight="1" x14ac:dyDescent="0.25">
      <c r="A7" s="2"/>
      <c r="B7" s="6" t="s">
        <v>20</v>
      </c>
      <c r="C7" s="7">
        <f>+C8+C40</f>
        <v>517.72319999999991</v>
      </c>
      <c r="D7" s="7">
        <f>+D8+D40</f>
        <v>492.84100000000001</v>
      </c>
      <c r="E7" s="7">
        <f t="shared" ref="E7:O7" si="0">+E8+E40</f>
        <v>0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>SUM(D7:O7)</f>
        <v>492.84100000000001</v>
      </c>
      <c r="Q7" s="8">
        <f t="shared" ref="Q7:Q43" si="1">+P7-C7</f>
        <v>-24.882199999999898</v>
      </c>
      <c r="R7" s="8">
        <f>IF(ISNUMBER(+Q7/C7*100), +Q7/C7*100, "")</f>
        <v>-4.8060817054363998</v>
      </c>
      <c r="S7" s="2"/>
      <c r="T7" s="9"/>
      <c r="U7" s="9"/>
      <c r="V7" s="9"/>
      <c r="X7" s="10"/>
    </row>
    <row r="8" spans="1:25" ht="21" customHeight="1" x14ac:dyDescent="0.25">
      <c r="A8" s="2"/>
      <c r="B8" s="11" t="s">
        <v>21</v>
      </c>
      <c r="C8" s="12">
        <f>+C9+C12+C16+C17+C24+C32</f>
        <v>470.44009999999997</v>
      </c>
      <c r="D8" s="12">
        <f>+D9+D12+D16+D17+D24+D32</f>
        <v>479.17329999999998</v>
      </c>
      <c r="E8" s="12">
        <f t="shared" ref="E8:O8" si="2">+E9+E12+E16+E17+E24+E32</f>
        <v>0</v>
      </c>
      <c r="F8" s="12">
        <f t="shared" si="2"/>
        <v>0</v>
      </c>
      <c r="G8" s="12">
        <f t="shared" si="2"/>
        <v>0</v>
      </c>
      <c r="H8" s="12">
        <f t="shared" si="2"/>
        <v>0</v>
      </c>
      <c r="I8" s="12">
        <f t="shared" si="2"/>
        <v>0</v>
      </c>
      <c r="J8" s="12">
        <f t="shared" si="2"/>
        <v>0</v>
      </c>
      <c r="K8" s="12">
        <f t="shared" si="2"/>
        <v>0</v>
      </c>
      <c r="L8" s="12">
        <f t="shared" si="2"/>
        <v>0</v>
      </c>
      <c r="M8" s="12">
        <f t="shared" si="2"/>
        <v>0</v>
      </c>
      <c r="N8" s="12">
        <f t="shared" si="2"/>
        <v>0</v>
      </c>
      <c r="O8" s="12">
        <f t="shared" si="2"/>
        <v>0</v>
      </c>
      <c r="P8" s="12">
        <f>SUM(D8:O8)</f>
        <v>479.17329999999998</v>
      </c>
      <c r="Q8" s="12">
        <f t="shared" si="1"/>
        <v>8.7332000000000107</v>
      </c>
      <c r="R8" s="12">
        <f t="shared" ref="R8:R43" si="3">IF(ISNUMBER(+Q8/C8*100), +Q8/C8*100, "")</f>
        <v>1.8563893681682346</v>
      </c>
      <c r="S8" s="2"/>
      <c r="T8" s="9"/>
      <c r="U8" s="9"/>
      <c r="V8" s="9"/>
      <c r="W8" s="10"/>
      <c r="X8" s="10"/>
    </row>
    <row r="9" spans="1:25" ht="21" customHeight="1" x14ac:dyDescent="0.25">
      <c r="A9" s="2"/>
      <c r="B9" s="13" t="s">
        <v>22</v>
      </c>
      <c r="C9" s="12">
        <f>SUM(C10:C11)</f>
        <v>222.24670000000003</v>
      </c>
      <c r="D9" s="12">
        <f>SUM(D10:D11)</f>
        <v>235.93359999999996</v>
      </c>
      <c r="E9" s="12">
        <f t="shared" ref="E9:O9" si="4">SUM(E10:E11)</f>
        <v>0</v>
      </c>
      <c r="F9" s="12">
        <f t="shared" si="4"/>
        <v>0</v>
      </c>
      <c r="G9" s="12">
        <f t="shared" si="4"/>
        <v>0</v>
      </c>
      <c r="H9" s="12">
        <f t="shared" si="4"/>
        <v>0</v>
      </c>
      <c r="I9" s="12">
        <f t="shared" si="4"/>
        <v>0</v>
      </c>
      <c r="J9" s="12">
        <f t="shared" si="4"/>
        <v>0</v>
      </c>
      <c r="K9" s="12">
        <f t="shared" si="4"/>
        <v>0</v>
      </c>
      <c r="L9" s="12">
        <f t="shared" si="4"/>
        <v>0</v>
      </c>
      <c r="M9" s="12">
        <f t="shared" si="4"/>
        <v>0</v>
      </c>
      <c r="N9" s="12">
        <f t="shared" si="4"/>
        <v>0</v>
      </c>
      <c r="O9" s="12">
        <f t="shared" si="4"/>
        <v>0</v>
      </c>
      <c r="P9" s="12">
        <f>SUM(D9:O9)</f>
        <v>235.93359999999996</v>
      </c>
      <c r="Q9" s="12">
        <f t="shared" si="1"/>
        <v>13.686899999999923</v>
      </c>
      <c r="R9" s="12">
        <f t="shared" si="3"/>
        <v>6.1584266493045439</v>
      </c>
      <c r="S9" s="2"/>
      <c r="T9" s="9"/>
      <c r="U9" s="9"/>
      <c r="V9" s="9"/>
    </row>
    <row r="10" spans="1:25" ht="15" customHeight="1" x14ac:dyDescent="0.25">
      <c r="A10" s="2"/>
      <c r="B10" s="14" t="s">
        <v>23</v>
      </c>
      <c r="C10" s="15">
        <v>120.20110000000001</v>
      </c>
      <c r="D10" s="15">
        <v>129.76309999999998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>
        <f t="shared" ref="P10:P23" si="5">SUM(D10:O10)</f>
        <v>129.76309999999998</v>
      </c>
      <c r="Q10" s="15">
        <f t="shared" si="1"/>
        <v>9.5619999999999692</v>
      </c>
      <c r="R10" s="15">
        <f t="shared" si="3"/>
        <v>7.9550020756881334</v>
      </c>
      <c r="S10" s="2"/>
      <c r="T10" s="9"/>
      <c r="U10" s="9"/>
      <c r="V10" s="9"/>
    </row>
    <row r="11" spans="1:25" ht="15" customHeight="1" x14ac:dyDescent="0.25">
      <c r="A11" s="2"/>
      <c r="B11" s="14" t="s">
        <v>24</v>
      </c>
      <c r="C11" s="15">
        <v>102.04560000000001</v>
      </c>
      <c r="D11" s="15">
        <v>106.17049999999999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>
        <f t="shared" si="5"/>
        <v>106.17049999999999</v>
      </c>
      <c r="Q11" s="15">
        <f t="shared" si="1"/>
        <v>4.1248999999999825</v>
      </c>
      <c r="R11" s="15">
        <f t="shared" si="3"/>
        <v>4.0422125010779322</v>
      </c>
      <c r="S11" s="2"/>
      <c r="T11" s="9"/>
      <c r="U11" s="9"/>
      <c r="V11" s="9"/>
    </row>
    <row r="12" spans="1:25" ht="21" customHeight="1" x14ac:dyDescent="0.25">
      <c r="A12" s="2"/>
      <c r="B12" s="13" t="s">
        <v>25</v>
      </c>
      <c r="C12" s="12">
        <f>SUM(C13:C15)</f>
        <v>188.18170000000001</v>
      </c>
      <c r="D12" s="12">
        <f>SUM(D13:D15)</f>
        <v>188.73200000000003</v>
      </c>
      <c r="E12" s="12">
        <f t="shared" ref="E12:O12" si="6">SUM(E13:E15)</f>
        <v>0</v>
      </c>
      <c r="F12" s="12">
        <f t="shared" si="6"/>
        <v>0</v>
      </c>
      <c r="G12" s="12">
        <f t="shared" si="6"/>
        <v>0</v>
      </c>
      <c r="H12" s="12">
        <f t="shared" si="6"/>
        <v>0</v>
      </c>
      <c r="I12" s="12">
        <f t="shared" si="6"/>
        <v>0</v>
      </c>
      <c r="J12" s="12">
        <f t="shared" si="6"/>
        <v>0</v>
      </c>
      <c r="K12" s="12">
        <f t="shared" si="6"/>
        <v>0</v>
      </c>
      <c r="L12" s="12">
        <f t="shared" si="6"/>
        <v>0</v>
      </c>
      <c r="M12" s="12">
        <f t="shared" si="6"/>
        <v>0</v>
      </c>
      <c r="N12" s="12">
        <f t="shared" si="6"/>
        <v>0</v>
      </c>
      <c r="O12" s="12">
        <f t="shared" si="6"/>
        <v>0</v>
      </c>
      <c r="P12" s="12">
        <f>SUM(D12:O12)</f>
        <v>188.73200000000003</v>
      </c>
      <c r="Q12" s="12">
        <f t="shared" si="1"/>
        <v>0.55030000000002133</v>
      </c>
      <c r="R12" s="12">
        <f t="shared" si="3"/>
        <v>0.29243013534260837</v>
      </c>
      <c r="S12" s="2"/>
      <c r="T12" s="9"/>
      <c r="U12" s="9"/>
      <c r="V12" s="9"/>
      <c r="Y12" s="10"/>
    </row>
    <row r="13" spans="1:25" ht="15" customHeight="1" x14ac:dyDescent="0.25">
      <c r="A13" s="2"/>
      <c r="B13" s="14" t="s">
        <v>23</v>
      </c>
      <c r="C13" s="15">
        <v>0.8758999999999999</v>
      </c>
      <c r="D13" s="15">
        <v>3.5966999999999998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>
        <f t="shared" si="5"/>
        <v>3.5966999999999998</v>
      </c>
      <c r="Q13" s="15">
        <f t="shared" si="1"/>
        <v>2.7207999999999997</v>
      </c>
      <c r="R13" s="15">
        <f t="shared" si="3"/>
        <v>310.6290672451193</v>
      </c>
      <c r="S13" s="2"/>
      <c r="T13" s="9"/>
      <c r="U13" s="9"/>
      <c r="V13" s="9"/>
    </row>
    <row r="14" spans="1:25" ht="15" customHeight="1" x14ac:dyDescent="0.25">
      <c r="A14" s="2"/>
      <c r="B14" s="14" t="s">
        <v>26</v>
      </c>
      <c r="C14" s="15">
        <v>133.54910000000001</v>
      </c>
      <c r="D14" s="15">
        <v>131.79660000000001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5"/>
        <v>131.79660000000001</v>
      </c>
      <c r="Q14" s="15">
        <f t="shared" si="1"/>
        <v>-1.7524999999999977</v>
      </c>
      <c r="R14" s="15">
        <f t="shared" si="3"/>
        <v>-1.3122514490925041</v>
      </c>
      <c r="S14" s="2"/>
      <c r="T14" s="9"/>
      <c r="U14" s="9"/>
      <c r="V14" s="9"/>
    </row>
    <row r="15" spans="1:25" ht="15" customHeight="1" x14ac:dyDescent="0.25">
      <c r="A15" s="2"/>
      <c r="B15" s="14" t="s">
        <v>27</v>
      </c>
      <c r="C15" s="15">
        <v>53.756699999999995</v>
      </c>
      <c r="D15" s="15">
        <v>53.338700000000003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>
        <f t="shared" si="5"/>
        <v>53.338700000000003</v>
      </c>
      <c r="Q15" s="15">
        <f t="shared" si="1"/>
        <v>-0.41799999999999216</v>
      </c>
      <c r="R15" s="15">
        <f t="shared" si="3"/>
        <v>-0.77757749266601595</v>
      </c>
      <c r="S15" s="2"/>
      <c r="T15" s="9"/>
      <c r="U15" s="9"/>
      <c r="V15" s="9"/>
    </row>
    <row r="16" spans="1:25" ht="21" customHeight="1" x14ac:dyDescent="0.25">
      <c r="A16" s="2"/>
      <c r="B16" s="13" t="s">
        <v>28</v>
      </c>
      <c r="C16" s="12">
        <v>18.436400000000003</v>
      </c>
      <c r="D16" s="12">
        <v>19.0656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>
        <f t="shared" si="5"/>
        <v>19.0656</v>
      </c>
      <c r="Q16" s="12">
        <f t="shared" si="1"/>
        <v>0.62919999999999732</v>
      </c>
      <c r="R16" s="12">
        <f t="shared" si="3"/>
        <v>3.4128137814323689</v>
      </c>
      <c r="S16" s="2"/>
      <c r="T16" s="9"/>
      <c r="U16" s="9"/>
      <c r="V16" s="9"/>
    </row>
    <row r="17" spans="1:26" ht="21" customHeight="1" x14ac:dyDescent="0.25">
      <c r="A17" s="2"/>
      <c r="B17" s="13" t="s">
        <v>29</v>
      </c>
      <c r="C17" s="12">
        <f>SUM(C18:C23)</f>
        <v>18.125299999999996</v>
      </c>
      <c r="D17" s="12">
        <f>SUM(D18:D23)</f>
        <v>20.092000000000006</v>
      </c>
      <c r="E17" s="12">
        <f t="shared" ref="E17:O17" si="7">SUM(E18:E23)</f>
        <v>0</v>
      </c>
      <c r="F17" s="12">
        <f t="shared" si="7"/>
        <v>0</v>
      </c>
      <c r="G17" s="12">
        <f t="shared" si="7"/>
        <v>0</v>
      </c>
      <c r="H17" s="12">
        <f t="shared" si="7"/>
        <v>0</v>
      </c>
      <c r="I17" s="12">
        <f t="shared" si="7"/>
        <v>0</v>
      </c>
      <c r="J17" s="12">
        <f t="shared" si="7"/>
        <v>0</v>
      </c>
      <c r="K17" s="12">
        <f t="shared" si="7"/>
        <v>0</v>
      </c>
      <c r="L17" s="12">
        <f t="shared" si="7"/>
        <v>0</v>
      </c>
      <c r="M17" s="12">
        <f t="shared" si="7"/>
        <v>0</v>
      </c>
      <c r="N17" s="12">
        <f t="shared" si="7"/>
        <v>0</v>
      </c>
      <c r="O17" s="12">
        <f t="shared" si="7"/>
        <v>0</v>
      </c>
      <c r="P17" s="12">
        <f>SUM(D17:O17)</f>
        <v>20.092000000000006</v>
      </c>
      <c r="Q17" s="12">
        <f t="shared" si="1"/>
        <v>1.9667000000000101</v>
      </c>
      <c r="R17" s="12">
        <f t="shared" si="3"/>
        <v>10.850579024898957</v>
      </c>
      <c r="S17" s="2"/>
      <c r="T17" s="9"/>
      <c r="U17" s="9"/>
      <c r="V17" s="9"/>
    </row>
    <row r="18" spans="1:26" ht="15" customHeight="1" x14ac:dyDescent="0.25">
      <c r="A18" s="2"/>
      <c r="B18" s="14" t="s">
        <v>30</v>
      </c>
      <c r="C18" s="15">
        <v>1.5365</v>
      </c>
      <c r="D18" s="15">
        <v>10.768900000000004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>
        <f t="shared" si="5"/>
        <v>10.768900000000004</v>
      </c>
      <c r="Q18" s="15">
        <f t="shared" si="1"/>
        <v>9.2324000000000037</v>
      </c>
      <c r="R18" s="15">
        <f t="shared" si="3"/>
        <v>600.8721119427272</v>
      </c>
      <c r="S18" s="2"/>
      <c r="T18" s="9"/>
      <c r="U18" s="9"/>
      <c r="V18" s="9"/>
    </row>
    <row r="19" spans="1:26" ht="15" customHeight="1" x14ac:dyDescent="0.25">
      <c r="A19" s="2"/>
      <c r="B19" s="14" t="s">
        <v>31</v>
      </c>
      <c r="C19" s="15">
        <v>9.5558999999999994</v>
      </c>
      <c r="D19" s="15">
        <v>0.81070000000000009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f t="shared" si="5"/>
        <v>0.81070000000000009</v>
      </c>
      <c r="Q19" s="15">
        <f t="shared" si="1"/>
        <v>-8.7451999999999988</v>
      </c>
      <c r="R19" s="15">
        <f t="shared" si="3"/>
        <v>-91.51623604265427</v>
      </c>
      <c r="S19" s="2"/>
      <c r="T19" s="9"/>
      <c r="U19" s="9"/>
      <c r="V19" s="9"/>
    </row>
    <row r="20" spans="1:26" ht="15" customHeight="1" x14ac:dyDescent="0.25">
      <c r="A20" s="2"/>
      <c r="B20" s="14" t="s">
        <v>32</v>
      </c>
      <c r="C20" s="15">
        <v>1.4665999999999999</v>
      </c>
      <c r="D20" s="15">
        <v>2.2203000000000004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 t="shared" si="5"/>
        <v>2.2203000000000004</v>
      </c>
      <c r="Q20" s="15">
        <f t="shared" si="1"/>
        <v>0.75370000000000048</v>
      </c>
      <c r="R20" s="15">
        <f t="shared" si="3"/>
        <v>51.390972316923531</v>
      </c>
      <c r="S20" s="2"/>
      <c r="T20" s="9"/>
      <c r="U20" s="9"/>
      <c r="V20" s="9"/>
    </row>
    <row r="21" spans="1:26" ht="15" customHeight="1" x14ac:dyDescent="0.25">
      <c r="A21" s="2"/>
      <c r="B21" s="14" t="s">
        <v>33</v>
      </c>
      <c r="C21" s="15">
        <v>4.8952999999999989</v>
      </c>
      <c r="D21" s="15">
        <v>5.2651000000000003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f t="shared" si="5"/>
        <v>5.2651000000000003</v>
      </c>
      <c r="Q21" s="15">
        <f t="shared" si="1"/>
        <v>0.36980000000000146</v>
      </c>
      <c r="R21" s="15">
        <f t="shared" si="3"/>
        <v>7.5541846260699348</v>
      </c>
      <c r="S21" s="2"/>
      <c r="T21" s="9"/>
      <c r="U21" s="9"/>
      <c r="V21" s="9"/>
    </row>
    <row r="22" spans="1:26" ht="15" customHeight="1" x14ac:dyDescent="0.25">
      <c r="A22" s="2"/>
      <c r="B22" s="14" t="s">
        <v>34</v>
      </c>
      <c r="C22" s="15">
        <v>9.6500000000000002E-2</v>
      </c>
      <c r="D22" s="15">
        <v>9.7200000000000022E-2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 t="shared" si="5"/>
        <v>9.7200000000000022E-2</v>
      </c>
      <c r="Q22" s="15">
        <f t="shared" si="1"/>
        <v>7.0000000000002005E-4</v>
      </c>
      <c r="R22" s="15">
        <f t="shared" si="3"/>
        <v>0.72538860103629021</v>
      </c>
      <c r="S22" s="2"/>
      <c r="T22" s="9"/>
      <c r="U22" s="9"/>
      <c r="V22" s="9"/>
      <c r="Z22" s="16"/>
    </row>
    <row r="23" spans="1:26" ht="15" customHeight="1" x14ac:dyDescent="0.25">
      <c r="A23" s="2"/>
      <c r="B23" s="14" t="s">
        <v>35</v>
      </c>
      <c r="C23" s="15">
        <v>0.57450000000000001</v>
      </c>
      <c r="D23" s="15">
        <v>0.92979999999999996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>
        <f t="shared" si="5"/>
        <v>0.92979999999999996</v>
      </c>
      <c r="Q23" s="15">
        <f>+P23-C23</f>
        <v>0.35529999999999995</v>
      </c>
      <c r="R23" s="15">
        <f t="shared" si="3"/>
        <v>61.845082680591815</v>
      </c>
      <c r="S23" s="2"/>
      <c r="T23" s="9"/>
      <c r="U23" s="9"/>
      <c r="V23" s="9"/>
    </row>
    <row r="24" spans="1:26" ht="21" customHeight="1" x14ac:dyDescent="0.25">
      <c r="A24" s="2"/>
      <c r="B24" s="13" t="s">
        <v>36</v>
      </c>
      <c r="C24" s="12">
        <f t="shared" ref="C24:D24" si="8">SUM(C25:C29)</f>
        <v>3.8190999999999997</v>
      </c>
      <c r="D24" s="12">
        <f t="shared" si="8"/>
        <v>3.8430999999999997</v>
      </c>
      <c r="E24" s="12">
        <f t="shared" ref="E24:O24" si="9">SUM(E25:E29)</f>
        <v>0</v>
      </c>
      <c r="F24" s="12">
        <f t="shared" si="9"/>
        <v>0</v>
      </c>
      <c r="G24" s="12">
        <f t="shared" si="9"/>
        <v>0</v>
      </c>
      <c r="H24" s="12">
        <f t="shared" si="9"/>
        <v>0</v>
      </c>
      <c r="I24" s="12">
        <f t="shared" si="9"/>
        <v>0</v>
      </c>
      <c r="J24" s="12">
        <f t="shared" si="9"/>
        <v>0</v>
      </c>
      <c r="K24" s="12">
        <f t="shared" si="9"/>
        <v>0</v>
      </c>
      <c r="L24" s="12">
        <f t="shared" si="9"/>
        <v>0</v>
      </c>
      <c r="M24" s="12">
        <f t="shared" si="9"/>
        <v>0</v>
      </c>
      <c r="N24" s="12">
        <f t="shared" si="9"/>
        <v>0</v>
      </c>
      <c r="O24" s="12">
        <f t="shared" si="9"/>
        <v>0</v>
      </c>
      <c r="P24" s="12">
        <f>SUM(D24:O24)</f>
        <v>3.8430999999999997</v>
      </c>
      <c r="Q24" s="12">
        <f t="shared" si="1"/>
        <v>2.4000000000000021E-2</v>
      </c>
      <c r="R24" s="12">
        <f t="shared" si="3"/>
        <v>0.62842030844963526</v>
      </c>
      <c r="S24" s="2"/>
      <c r="T24" s="9"/>
      <c r="U24" s="9"/>
      <c r="V24" s="9"/>
    </row>
    <row r="25" spans="1:26" ht="15" customHeight="1" x14ac:dyDescent="0.25">
      <c r="A25" s="2"/>
      <c r="B25" s="14" t="s">
        <v>37</v>
      </c>
      <c r="C25" s="15">
        <v>2.3887999999999998</v>
      </c>
      <c r="D25" s="15">
        <v>2.4723999999999999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>
        <f t="shared" ref="P25:P43" si="10">SUM(D25:O25)</f>
        <v>2.4723999999999999</v>
      </c>
      <c r="Q25" s="15">
        <f t="shared" si="1"/>
        <v>8.3600000000000119E-2</v>
      </c>
      <c r="R25" s="15">
        <f t="shared" si="3"/>
        <v>3.4996651038178213</v>
      </c>
      <c r="S25" s="2"/>
      <c r="T25" s="9"/>
      <c r="U25" s="9"/>
      <c r="V25" s="9"/>
    </row>
    <row r="26" spans="1:26" ht="15" customHeight="1" x14ac:dyDescent="0.25">
      <c r="A26" s="2"/>
      <c r="B26" s="14" t="s">
        <v>38</v>
      </c>
      <c r="C26" s="15">
        <v>0</v>
      </c>
      <c r="D26" s="15">
        <v>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>
        <f t="shared" si="10"/>
        <v>0</v>
      </c>
      <c r="Q26" s="15">
        <f t="shared" si="1"/>
        <v>0</v>
      </c>
      <c r="R26" s="15" t="str">
        <f t="shared" si="3"/>
        <v/>
      </c>
      <c r="S26" s="2"/>
      <c r="T26" s="9"/>
      <c r="U26" s="9"/>
      <c r="V26" s="9"/>
    </row>
    <row r="27" spans="1:26" ht="15" hidden="1" customHeight="1" x14ac:dyDescent="0.25">
      <c r="A27" s="2"/>
      <c r="B27" s="14" t="s">
        <v>39</v>
      </c>
      <c r="C27" s="15">
        <v>0</v>
      </c>
      <c r="D27" s="15">
        <v>0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>
        <f t="shared" si="10"/>
        <v>0</v>
      </c>
      <c r="Q27" s="15">
        <f t="shared" si="1"/>
        <v>0</v>
      </c>
      <c r="R27" s="15" t="str">
        <f t="shared" si="3"/>
        <v/>
      </c>
      <c r="S27" s="2"/>
      <c r="T27" s="9"/>
      <c r="U27" s="9"/>
      <c r="V27" s="9"/>
    </row>
    <row r="28" spans="1:26" ht="15" customHeight="1" x14ac:dyDescent="0.25">
      <c r="A28" s="2"/>
      <c r="B28" s="14" t="s">
        <v>40</v>
      </c>
      <c r="C28" s="15">
        <v>1.4303000000000001</v>
      </c>
      <c r="D28" s="15">
        <v>1.3706999999999998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>
        <f t="shared" si="10"/>
        <v>1.3706999999999998</v>
      </c>
      <c r="Q28" s="15">
        <f t="shared" si="1"/>
        <v>-5.9600000000000319E-2</v>
      </c>
      <c r="R28" s="15">
        <f t="shared" si="3"/>
        <v>-4.1669579808432013</v>
      </c>
      <c r="S28" s="2"/>
      <c r="T28" s="9"/>
      <c r="U28" s="9"/>
      <c r="V28" s="9"/>
    </row>
    <row r="29" spans="1:26" ht="15" customHeight="1" x14ac:dyDescent="0.25">
      <c r="A29" s="2"/>
      <c r="B29" s="14" t="s">
        <v>41</v>
      </c>
      <c r="C29" s="15">
        <f>+C30+C31</f>
        <v>0</v>
      </c>
      <c r="D29" s="15">
        <f>+D30+D31</f>
        <v>0</v>
      </c>
      <c r="E29" s="15">
        <f t="shared" ref="E29:O29" si="11">+E30+E31</f>
        <v>0</v>
      </c>
      <c r="F29" s="15">
        <f t="shared" si="11"/>
        <v>0</v>
      </c>
      <c r="G29" s="15">
        <f t="shared" si="11"/>
        <v>0</v>
      </c>
      <c r="H29" s="15">
        <f t="shared" si="11"/>
        <v>0</v>
      </c>
      <c r="I29" s="15">
        <f t="shared" si="11"/>
        <v>0</v>
      </c>
      <c r="J29" s="15">
        <f t="shared" si="11"/>
        <v>0</v>
      </c>
      <c r="K29" s="15">
        <f t="shared" si="11"/>
        <v>0</v>
      </c>
      <c r="L29" s="15">
        <f t="shared" si="11"/>
        <v>0</v>
      </c>
      <c r="M29" s="15">
        <f t="shared" si="11"/>
        <v>0</v>
      </c>
      <c r="N29" s="15">
        <f t="shared" si="11"/>
        <v>0</v>
      </c>
      <c r="O29" s="15">
        <f t="shared" si="11"/>
        <v>0</v>
      </c>
      <c r="P29" s="15">
        <f>SUM(D29:O29)</f>
        <v>0</v>
      </c>
      <c r="Q29" s="15">
        <f t="shared" si="1"/>
        <v>0</v>
      </c>
      <c r="R29" s="15" t="str">
        <f t="shared" si="3"/>
        <v/>
      </c>
      <c r="S29" s="2"/>
      <c r="T29" s="9"/>
      <c r="U29" s="9"/>
      <c r="V29" s="9"/>
    </row>
    <row r="30" spans="1:26" ht="15" customHeight="1" x14ac:dyDescent="0.25">
      <c r="A30" s="2"/>
      <c r="B30" s="17" t="s">
        <v>42</v>
      </c>
      <c r="C30" s="15">
        <v>0</v>
      </c>
      <c r="D30" s="15"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f t="shared" si="10"/>
        <v>0</v>
      </c>
      <c r="Q30" s="15">
        <f>+P30-C30</f>
        <v>0</v>
      </c>
      <c r="R30" s="15" t="str">
        <f t="shared" si="3"/>
        <v/>
      </c>
      <c r="S30" s="2"/>
      <c r="T30" s="9"/>
      <c r="U30" s="9"/>
      <c r="V30" s="9"/>
    </row>
    <row r="31" spans="1:26" ht="15" customHeight="1" x14ac:dyDescent="0.25">
      <c r="A31" s="2"/>
      <c r="B31" s="17" t="s">
        <v>43</v>
      </c>
      <c r="C31" s="15">
        <v>0</v>
      </c>
      <c r="D31" s="15"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10"/>
        <v>0</v>
      </c>
      <c r="Q31" s="15">
        <f>+P31-C31</f>
        <v>0</v>
      </c>
      <c r="R31" s="15" t="str">
        <f t="shared" si="3"/>
        <v/>
      </c>
      <c r="S31" s="2"/>
      <c r="T31" s="9"/>
      <c r="U31" s="9"/>
      <c r="V31" s="9"/>
    </row>
    <row r="32" spans="1:26" ht="21" customHeight="1" x14ac:dyDescent="0.25">
      <c r="A32" s="2"/>
      <c r="B32" s="13" t="s">
        <v>44</v>
      </c>
      <c r="C32" s="12">
        <f>SUM(C33:C39)</f>
        <v>19.630899999999997</v>
      </c>
      <c r="D32" s="12">
        <f>SUM(D33:D39)</f>
        <v>11.506999999999998</v>
      </c>
      <c r="E32" s="12">
        <f t="shared" ref="E32:O32" si="12">SUM(E33:E39)</f>
        <v>0</v>
      </c>
      <c r="F32" s="12">
        <f t="shared" si="12"/>
        <v>0</v>
      </c>
      <c r="G32" s="12">
        <f t="shared" si="12"/>
        <v>0</v>
      </c>
      <c r="H32" s="12">
        <f t="shared" si="12"/>
        <v>0</v>
      </c>
      <c r="I32" s="12">
        <f t="shared" si="12"/>
        <v>0</v>
      </c>
      <c r="J32" s="12">
        <f t="shared" si="12"/>
        <v>0</v>
      </c>
      <c r="K32" s="12">
        <f t="shared" si="12"/>
        <v>0</v>
      </c>
      <c r="L32" s="12">
        <f t="shared" si="12"/>
        <v>0</v>
      </c>
      <c r="M32" s="12">
        <f t="shared" si="12"/>
        <v>0</v>
      </c>
      <c r="N32" s="12">
        <f t="shared" si="12"/>
        <v>0</v>
      </c>
      <c r="O32" s="12">
        <f t="shared" si="12"/>
        <v>0</v>
      </c>
      <c r="P32" s="12">
        <f>SUM(D32:O32)</f>
        <v>11.506999999999998</v>
      </c>
      <c r="Q32" s="12">
        <f t="shared" si="1"/>
        <v>-8.123899999999999</v>
      </c>
      <c r="R32" s="12">
        <f t="shared" si="3"/>
        <v>-41.383227462826468</v>
      </c>
      <c r="S32" s="2"/>
      <c r="T32" s="9"/>
      <c r="U32" s="9"/>
      <c r="V32" s="9"/>
    </row>
    <row r="33" spans="1:22" ht="15" customHeight="1" x14ac:dyDescent="0.25">
      <c r="A33" s="2"/>
      <c r="B33" s="14" t="s">
        <v>45</v>
      </c>
      <c r="C33" s="15">
        <v>0.92030000000000001</v>
      </c>
      <c r="D33" s="15">
        <v>0.55210000000000004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10"/>
        <v>0.55210000000000004</v>
      </c>
      <c r="Q33" s="15">
        <f t="shared" si="1"/>
        <v>-0.36819999999999997</v>
      </c>
      <c r="R33" s="15">
        <f t="shared" si="3"/>
        <v>-40.008692817559485</v>
      </c>
      <c r="S33" s="2"/>
      <c r="T33" s="9"/>
      <c r="U33" s="9"/>
      <c r="V33" s="9"/>
    </row>
    <row r="34" spans="1:22" ht="15" customHeight="1" x14ac:dyDescent="0.25">
      <c r="A34" s="2"/>
      <c r="B34" s="14" t="s">
        <v>46</v>
      </c>
      <c r="C34" s="15">
        <v>9.0344999999999995</v>
      </c>
      <c r="D34" s="15">
        <v>9.2717999999999989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>
        <f t="shared" si="10"/>
        <v>9.2717999999999989</v>
      </c>
      <c r="Q34" s="15">
        <f t="shared" si="1"/>
        <v>0.2372999999999994</v>
      </c>
      <c r="R34" s="15">
        <f t="shared" si="3"/>
        <v>2.6265980408434269</v>
      </c>
      <c r="S34" s="2"/>
      <c r="T34" s="9"/>
      <c r="U34" s="9"/>
      <c r="V34" s="9"/>
    </row>
    <row r="35" spans="1:22" ht="15" customHeight="1" x14ac:dyDescent="0.25">
      <c r="A35" s="2"/>
      <c r="B35" s="14" t="s">
        <v>47</v>
      </c>
      <c r="C35" s="15">
        <v>4.5188999999999995</v>
      </c>
      <c r="D35" s="15">
        <v>1.1369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>
        <f t="shared" si="10"/>
        <v>1.1369</v>
      </c>
      <c r="Q35" s="15">
        <f t="shared" si="1"/>
        <v>-3.3819999999999997</v>
      </c>
      <c r="R35" s="15">
        <f t="shared" si="3"/>
        <v>-74.841222421385737</v>
      </c>
      <c r="S35" s="2"/>
      <c r="T35" s="9"/>
      <c r="U35" s="9"/>
      <c r="V35" s="9"/>
    </row>
    <row r="36" spans="1:22" ht="15" customHeight="1" x14ac:dyDescent="0.25">
      <c r="A36" s="2"/>
      <c r="B36" s="14" t="s">
        <v>48</v>
      </c>
      <c r="C36" s="15">
        <v>0</v>
      </c>
      <c r="D36" s="15"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f t="shared" si="10"/>
        <v>0</v>
      </c>
      <c r="Q36" s="15">
        <f>+P36-C36</f>
        <v>0</v>
      </c>
      <c r="R36" s="15" t="str">
        <f t="shared" si="3"/>
        <v/>
      </c>
      <c r="S36" s="2"/>
      <c r="T36" s="9"/>
      <c r="U36" s="9"/>
      <c r="V36" s="9"/>
    </row>
    <row r="37" spans="1:22" ht="15" hidden="1" customHeight="1" x14ac:dyDescent="0.25">
      <c r="A37" s="2"/>
      <c r="B37" s="14" t="s">
        <v>49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f t="shared" si="10"/>
        <v>0</v>
      </c>
      <c r="Q37" s="15">
        <f t="shared" si="1"/>
        <v>0</v>
      </c>
      <c r="R37" s="15" t="str">
        <f t="shared" si="3"/>
        <v/>
      </c>
      <c r="S37" s="2"/>
      <c r="T37" s="9"/>
      <c r="U37" s="9"/>
      <c r="V37" s="9"/>
    </row>
    <row r="38" spans="1:22" ht="15" customHeight="1" x14ac:dyDescent="0.25">
      <c r="A38" s="2"/>
      <c r="B38" s="14" t="s">
        <v>50</v>
      </c>
      <c r="C38" s="15">
        <v>5.1571999999999996</v>
      </c>
      <c r="D38" s="15">
        <v>0.48359999999999997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>
        <f t="shared" si="10"/>
        <v>0.48359999999999997</v>
      </c>
      <c r="Q38" s="15">
        <f t="shared" si="1"/>
        <v>-4.6735999999999995</v>
      </c>
      <c r="R38" s="15">
        <f t="shared" si="3"/>
        <v>-90.622818583727607</v>
      </c>
      <c r="S38" s="2"/>
      <c r="T38" s="9"/>
      <c r="U38" s="9"/>
      <c r="V38" s="9"/>
    </row>
    <row r="39" spans="1:22" ht="15" customHeight="1" x14ac:dyDescent="0.25">
      <c r="A39" s="2"/>
      <c r="B39" s="14" t="s">
        <v>51</v>
      </c>
      <c r="C39" s="15">
        <v>0</v>
      </c>
      <c r="D39" s="15">
        <v>6.2600000000000003E-2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>
        <f t="shared" si="10"/>
        <v>6.2600000000000003E-2</v>
      </c>
      <c r="Q39" s="15">
        <f t="shared" si="1"/>
        <v>6.2600000000000003E-2</v>
      </c>
      <c r="R39" s="15" t="str">
        <f t="shared" si="3"/>
        <v/>
      </c>
      <c r="S39" s="2"/>
      <c r="T39" s="9"/>
      <c r="U39" s="9"/>
      <c r="V39" s="9"/>
    </row>
    <row r="40" spans="1:22" ht="21" customHeight="1" x14ac:dyDescent="0.25">
      <c r="A40" s="2"/>
      <c r="B40" s="11" t="s">
        <v>52</v>
      </c>
      <c r="C40" s="12">
        <f>SUM(C41:C43)</f>
        <v>47.28309999999999</v>
      </c>
      <c r="D40" s="12">
        <f>SUM(D41:D43)</f>
        <v>13.667700000000004</v>
      </c>
      <c r="E40" s="12">
        <f t="shared" ref="E40:O40" si="13">SUM(E41:E43)</f>
        <v>0</v>
      </c>
      <c r="F40" s="12">
        <f t="shared" si="13"/>
        <v>0</v>
      </c>
      <c r="G40" s="12">
        <f t="shared" si="13"/>
        <v>0</v>
      </c>
      <c r="H40" s="12">
        <f t="shared" si="13"/>
        <v>0</v>
      </c>
      <c r="I40" s="12">
        <f t="shared" si="13"/>
        <v>0</v>
      </c>
      <c r="J40" s="12">
        <f t="shared" si="13"/>
        <v>0</v>
      </c>
      <c r="K40" s="12">
        <f t="shared" si="13"/>
        <v>0</v>
      </c>
      <c r="L40" s="12">
        <f t="shared" si="13"/>
        <v>0</v>
      </c>
      <c r="M40" s="12">
        <f t="shared" si="13"/>
        <v>0</v>
      </c>
      <c r="N40" s="12">
        <f t="shared" si="13"/>
        <v>0</v>
      </c>
      <c r="O40" s="12">
        <f t="shared" si="13"/>
        <v>0</v>
      </c>
      <c r="P40" s="12">
        <f>SUM(D40:O40)</f>
        <v>13.667700000000004</v>
      </c>
      <c r="Q40" s="12">
        <f t="shared" si="1"/>
        <v>-33.615399999999987</v>
      </c>
      <c r="R40" s="12">
        <f t="shared" si="3"/>
        <v>-71.093900357633061</v>
      </c>
      <c r="S40" s="2"/>
      <c r="T40" s="9"/>
      <c r="U40" s="9"/>
      <c r="V40" s="9"/>
    </row>
    <row r="41" spans="1:22" ht="15" customHeight="1" x14ac:dyDescent="0.25">
      <c r="A41" s="2"/>
      <c r="B41" s="14" t="s">
        <v>53</v>
      </c>
      <c r="C41" s="15">
        <v>3.9497000000000004</v>
      </c>
      <c r="D41" s="15">
        <v>4.1571999999999996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>
        <f t="shared" si="10"/>
        <v>4.1571999999999996</v>
      </c>
      <c r="Q41" s="15">
        <f t="shared" si="1"/>
        <v>0.20749999999999913</v>
      </c>
      <c r="R41" s="15">
        <f t="shared" si="3"/>
        <v>5.2535635617894805</v>
      </c>
      <c r="S41" s="2"/>
      <c r="T41" s="9"/>
      <c r="U41" s="9"/>
      <c r="V41" s="9"/>
    </row>
    <row r="42" spans="1:22" ht="15" customHeight="1" x14ac:dyDescent="0.25">
      <c r="A42" s="2"/>
      <c r="B42" s="14" t="s">
        <v>54</v>
      </c>
      <c r="C42" s="15">
        <v>0.96329999999999993</v>
      </c>
      <c r="D42" s="15">
        <v>0.87040000000000006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>
        <f t="shared" si="10"/>
        <v>0.87040000000000006</v>
      </c>
      <c r="Q42" s="15">
        <f t="shared" si="1"/>
        <v>-9.2899999999999872E-2</v>
      </c>
      <c r="R42" s="15">
        <f t="shared" si="3"/>
        <v>-9.6439323159970805</v>
      </c>
      <c r="S42" s="2"/>
      <c r="T42" s="9"/>
      <c r="U42" s="9"/>
      <c r="V42" s="9"/>
    </row>
    <row r="43" spans="1:22" ht="15" customHeight="1" x14ac:dyDescent="0.25">
      <c r="A43" s="2"/>
      <c r="B43" s="14" t="s">
        <v>55</v>
      </c>
      <c r="C43" s="15">
        <v>42.370099999999994</v>
      </c>
      <c r="D43" s="15">
        <v>8.6401000000000039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>
        <f t="shared" si="10"/>
        <v>8.6401000000000039</v>
      </c>
      <c r="Q43" s="15">
        <f t="shared" si="1"/>
        <v>-33.72999999999999</v>
      </c>
      <c r="R43" s="15">
        <f t="shared" si="3"/>
        <v>-79.608025470791887</v>
      </c>
      <c r="S43" s="2"/>
      <c r="T43" s="9"/>
      <c r="U43" s="9"/>
      <c r="V43" s="9"/>
    </row>
    <row r="44" spans="1:22" ht="6" hidden="1" customHeight="1" x14ac:dyDescent="0.25">
      <c r="A44" s="2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  <c r="S44" s="2"/>
      <c r="T44" s="9"/>
      <c r="U44" s="9">
        <v>0</v>
      </c>
      <c r="V44" s="9">
        <v>0</v>
      </c>
    </row>
    <row r="45" spans="1:22" ht="6" customHeight="1" x14ac:dyDescent="0.25">
      <c r="A45" s="2"/>
      <c r="B45" s="2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9"/>
      <c r="V45" s="9"/>
    </row>
    <row r="46" spans="1:22" ht="21" customHeight="1" x14ac:dyDescent="0.25">
      <c r="A46" s="2"/>
      <c r="B46" s="22" t="s">
        <v>67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  <c r="U46" s="1"/>
      <c r="V46" s="1"/>
    </row>
    <row r="47" spans="1:2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  <c r="V47" s="1"/>
    </row>
    <row r="48" spans="1:22" ht="21" customHeight="1" x14ac:dyDescent="0.25">
      <c r="A48" s="2"/>
      <c r="B48" s="32" t="s">
        <v>56</v>
      </c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2"/>
      <c r="U48" s="1"/>
      <c r="V48" s="1"/>
    </row>
    <row r="49" spans="1:26" ht="35.1" customHeight="1" x14ac:dyDescent="0.25">
      <c r="A49" s="2"/>
      <c r="B49" s="31" t="s">
        <v>64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2"/>
    </row>
    <row r="52" spans="1:26" x14ac:dyDescent="0.25">
      <c r="P52" s="23"/>
      <c r="Q52" s="23"/>
      <c r="R52" s="23"/>
      <c r="S52" s="23"/>
      <c r="X52" s="23"/>
      <c r="Y52" s="23"/>
      <c r="Z52" s="23"/>
    </row>
    <row r="53" spans="1:26" x14ac:dyDescent="0.25"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V53" s="23"/>
      <c r="W53" s="23"/>
      <c r="X53" s="23"/>
      <c r="Y53" s="23"/>
      <c r="Z53" s="23"/>
    </row>
    <row r="60" spans="1:26" x14ac:dyDescent="0.25">
      <c r="U60" s="24"/>
    </row>
    <row r="61" spans="1:26" x14ac:dyDescent="0.25">
      <c r="U61" s="24"/>
    </row>
    <row r="62" spans="1:26" x14ac:dyDescent="0.25">
      <c r="U62" s="24"/>
    </row>
    <row r="63" spans="1:26" x14ac:dyDescent="0.25">
      <c r="U63" s="24"/>
    </row>
    <row r="64" spans="1:26" x14ac:dyDescent="0.25">
      <c r="U64" s="24"/>
    </row>
    <row r="65" spans="21:21" x14ac:dyDescent="0.25">
      <c r="U65" s="24"/>
    </row>
    <row r="66" spans="21:21" x14ac:dyDescent="0.25">
      <c r="U66" s="24"/>
    </row>
    <row r="67" spans="21:21" x14ac:dyDescent="0.25">
      <c r="U67" s="24"/>
    </row>
    <row r="68" spans="21:21" x14ac:dyDescent="0.25">
      <c r="U68" s="24"/>
    </row>
  </sheetData>
  <mergeCells count="7">
    <mergeCell ref="B49:R49"/>
    <mergeCell ref="B48:R48"/>
    <mergeCell ref="B2:R2"/>
    <mergeCell ref="B3:R3"/>
    <mergeCell ref="B5:B6"/>
    <mergeCell ref="D5:P5"/>
    <mergeCell ref="Q5:R5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P10:P12 P13:P43 E12:O12 C12:D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5B9E-3E0B-489C-AAE0-90226455F500}">
  <sheetPr>
    <tabColor theme="9"/>
    <pageSetUpPr fitToPage="1"/>
  </sheetPr>
  <dimension ref="A1:N49"/>
  <sheetViews>
    <sheetView zoomScale="80" zoomScaleNormal="80" workbookViewId="0">
      <selection activeCell="M21" sqref="M21"/>
    </sheetView>
  </sheetViews>
  <sheetFormatPr defaultColWidth="11.42578125" defaultRowHeight="15" x14ac:dyDescent="0.25"/>
  <cols>
    <col min="1" max="1" width="1.7109375" customWidth="1"/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0" max="10" width="1.7109375" customWidth="1"/>
    <col min="11" max="11" width="12.42578125" customWidth="1"/>
    <col min="12" max="12" width="12.85546875" customWidth="1"/>
    <col min="13" max="13" width="12.42578125" customWidth="1"/>
    <col min="14" max="14" width="13" customWidth="1"/>
    <col min="257" max="257" width="1.710937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6" max="266" width="1.7109375" customWidth="1"/>
    <col min="267" max="267" width="12.42578125" customWidth="1"/>
    <col min="268" max="268" width="12.85546875" customWidth="1"/>
    <col min="269" max="269" width="12.42578125" customWidth="1"/>
    <col min="270" max="270" width="13" customWidth="1"/>
    <col min="513" max="513" width="1.710937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2" max="522" width="1.7109375" customWidth="1"/>
    <col min="523" max="523" width="12.42578125" customWidth="1"/>
    <col min="524" max="524" width="12.85546875" customWidth="1"/>
    <col min="525" max="525" width="12.42578125" customWidth="1"/>
    <col min="526" max="526" width="13" customWidth="1"/>
    <col min="769" max="769" width="1.710937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8" max="778" width="1.7109375" customWidth="1"/>
    <col min="779" max="779" width="12.42578125" customWidth="1"/>
    <col min="780" max="780" width="12.85546875" customWidth="1"/>
    <col min="781" max="781" width="12.42578125" customWidth="1"/>
    <col min="782" max="782" width="13" customWidth="1"/>
    <col min="1025" max="1025" width="1.710937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4" max="1034" width="1.7109375" customWidth="1"/>
    <col min="1035" max="1035" width="12.42578125" customWidth="1"/>
    <col min="1036" max="1036" width="12.85546875" customWidth="1"/>
    <col min="1037" max="1037" width="12.42578125" customWidth="1"/>
    <col min="1038" max="1038" width="13" customWidth="1"/>
    <col min="1281" max="1281" width="1.710937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0" max="1290" width="1.7109375" customWidth="1"/>
    <col min="1291" max="1291" width="12.42578125" customWidth="1"/>
    <col min="1292" max="1292" width="12.85546875" customWidth="1"/>
    <col min="1293" max="1293" width="12.42578125" customWidth="1"/>
    <col min="1294" max="1294" width="13" customWidth="1"/>
    <col min="1537" max="1537" width="1.710937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6" max="1546" width="1.7109375" customWidth="1"/>
    <col min="1547" max="1547" width="12.42578125" customWidth="1"/>
    <col min="1548" max="1548" width="12.85546875" customWidth="1"/>
    <col min="1549" max="1549" width="12.42578125" customWidth="1"/>
    <col min="1550" max="1550" width="13" customWidth="1"/>
    <col min="1793" max="1793" width="1.710937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2" max="1802" width="1.7109375" customWidth="1"/>
    <col min="1803" max="1803" width="12.42578125" customWidth="1"/>
    <col min="1804" max="1804" width="12.85546875" customWidth="1"/>
    <col min="1805" max="1805" width="12.42578125" customWidth="1"/>
    <col min="1806" max="1806" width="13" customWidth="1"/>
    <col min="2049" max="2049" width="1.710937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8" max="2058" width="1.7109375" customWidth="1"/>
    <col min="2059" max="2059" width="12.42578125" customWidth="1"/>
    <col min="2060" max="2060" width="12.85546875" customWidth="1"/>
    <col min="2061" max="2061" width="12.42578125" customWidth="1"/>
    <col min="2062" max="2062" width="13" customWidth="1"/>
    <col min="2305" max="2305" width="1.710937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4" max="2314" width="1.7109375" customWidth="1"/>
    <col min="2315" max="2315" width="12.42578125" customWidth="1"/>
    <col min="2316" max="2316" width="12.85546875" customWidth="1"/>
    <col min="2317" max="2317" width="12.42578125" customWidth="1"/>
    <col min="2318" max="2318" width="13" customWidth="1"/>
    <col min="2561" max="2561" width="1.710937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0" max="2570" width="1.7109375" customWidth="1"/>
    <col min="2571" max="2571" width="12.42578125" customWidth="1"/>
    <col min="2572" max="2572" width="12.85546875" customWidth="1"/>
    <col min="2573" max="2573" width="12.42578125" customWidth="1"/>
    <col min="2574" max="2574" width="13" customWidth="1"/>
    <col min="2817" max="2817" width="1.710937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6" max="2826" width="1.7109375" customWidth="1"/>
    <col min="2827" max="2827" width="12.42578125" customWidth="1"/>
    <col min="2828" max="2828" width="12.85546875" customWidth="1"/>
    <col min="2829" max="2829" width="12.42578125" customWidth="1"/>
    <col min="2830" max="2830" width="13" customWidth="1"/>
    <col min="3073" max="3073" width="1.710937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2" max="3082" width="1.7109375" customWidth="1"/>
    <col min="3083" max="3083" width="12.42578125" customWidth="1"/>
    <col min="3084" max="3084" width="12.85546875" customWidth="1"/>
    <col min="3085" max="3085" width="12.42578125" customWidth="1"/>
    <col min="3086" max="3086" width="13" customWidth="1"/>
    <col min="3329" max="3329" width="1.710937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8" max="3338" width="1.7109375" customWidth="1"/>
    <col min="3339" max="3339" width="12.42578125" customWidth="1"/>
    <col min="3340" max="3340" width="12.85546875" customWidth="1"/>
    <col min="3341" max="3341" width="12.42578125" customWidth="1"/>
    <col min="3342" max="3342" width="13" customWidth="1"/>
    <col min="3585" max="3585" width="1.710937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4" max="3594" width="1.7109375" customWidth="1"/>
    <col min="3595" max="3595" width="12.42578125" customWidth="1"/>
    <col min="3596" max="3596" width="12.85546875" customWidth="1"/>
    <col min="3597" max="3597" width="12.42578125" customWidth="1"/>
    <col min="3598" max="3598" width="13" customWidth="1"/>
    <col min="3841" max="3841" width="1.710937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0" max="3850" width="1.7109375" customWidth="1"/>
    <col min="3851" max="3851" width="12.42578125" customWidth="1"/>
    <col min="3852" max="3852" width="12.85546875" customWidth="1"/>
    <col min="3853" max="3853" width="12.42578125" customWidth="1"/>
    <col min="3854" max="3854" width="13" customWidth="1"/>
    <col min="4097" max="4097" width="1.710937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6" max="4106" width="1.7109375" customWidth="1"/>
    <col min="4107" max="4107" width="12.42578125" customWidth="1"/>
    <col min="4108" max="4108" width="12.85546875" customWidth="1"/>
    <col min="4109" max="4109" width="12.42578125" customWidth="1"/>
    <col min="4110" max="4110" width="13" customWidth="1"/>
    <col min="4353" max="4353" width="1.710937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2" max="4362" width="1.7109375" customWidth="1"/>
    <col min="4363" max="4363" width="12.42578125" customWidth="1"/>
    <col min="4364" max="4364" width="12.85546875" customWidth="1"/>
    <col min="4365" max="4365" width="12.42578125" customWidth="1"/>
    <col min="4366" max="4366" width="13" customWidth="1"/>
    <col min="4609" max="4609" width="1.710937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8" max="4618" width="1.7109375" customWidth="1"/>
    <col min="4619" max="4619" width="12.42578125" customWidth="1"/>
    <col min="4620" max="4620" width="12.85546875" customWidth="1"/>
    <col min="4621" max="4621" width="12.42578125" customWidth="1"/>
    <col min="4622" max="4622" width="13" customWidth="1"/>
    <col min="4865" max="4865" width="1.710937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4" max="4874" width="1.7109375" customWidth="1"/>
    <col min="4875" max="4875" width="12.42578125" customWidth="1"/>
    <col min="4876" max="4876" width="12.85546875" customWidth="1"/>
    <col min="4877" max="4877" width="12.42578125" customWidth="1"/>
    <col min="4878" max="4878" width="13" customWidth="1"/>
    <col min="5121" max="5121" width="1.710937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0" max="5130" width="1.7109375" customWidth="1"/>
    <col min="5131" max="5131" width="12.42578125" customWidth="1"/>
    <col min="5132" max="5132" width="12.85546875" customWidth="1"/>
    <col min="5133" max="5133" width="12.42578125" customWidth="1"/>
    <col min="5134" max="5134" width="13" customWidth="1"/>
    <col min="5377" max="5377" width="1.710937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6" max="5386" width="1.7109375" customWidth="1"/>
    <col min="5387" max="5387" width="12.42578125" customWidth="1"/>
    <col min="5388" max="5388" width="12.85546875" customWidth="1"/>
    <col min="5389" max="5389" width="12.42578125" customWidth="1"/>
    <col min="5390" max="5390" width="13" customWidth="1"/>
    <col min="5633" max="5633" width="1.710937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2" max="5642" width="1.7109375" customWidth="1"/>
    <col min="5643" max="5643" width="12.42578125" customWidth="1"/>
    <col min="5644" max="5644" width="12.85546875" customWidth="1"/>
    <col min="5645" max="5645" width="12.42578125" customWidth="1"/>
    <col min="5646" max="5646" width="13" customWidth="1"/>
    <col min="5889" max="5889" width="1.710937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8" max="5898" width="1.7109375" customWidth="1"/>
    <col min="5899" max="5899" width="12.42578125" customWidth="1"/>
    <col min="5900" max="5900" width="12.85546875" customWidth="1"/>
    <col min="5901" max="5901" width="12.42578125" customWidth="1"/>
    <col min="5902" max="5902" width="13" customWidth="1"/>
    <col min="6145" max="6145" width="1.710937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4" max="6154" width="1.7109375" customWidth="1"/>
    <col min="6155" max="6155" width="12.42578125" customWidth="1"/>
    <col min="6156" max="6156" width="12.85546875" customWidth="1"/>
    <col min="6157" max="6157" width="12.42578125" customWidth="1"/>
    <col min="6158" max="6158" width="13" customWidth="1"/>
    <col min="6401" max="6401" width="1.710937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0" max="6410" width="1.7109375" customWidth="1"/>
    <col min="6411" max="6411" width="12.42578125" customWidth="1"/>
    <col min="6412" max="6412" width="12.85546875" customWidth="1"/>
    <col min="6413" max="6413" width="12.42578125" customWidth="1"/>
    <col min="6414" max="6414" width="13" customWidth="1"/>
    <col min="6657" max="6657" width="1.710937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6" max="6666" width="1.7109375" customWidth="1"/>
    <col min="6667" max="6667" width="12.42578125" customWidth="1"/>
    <col min="6668" max="6668" width="12.85546875" customWidth="1"/>
    <col min="6669" max="6669" width="12.42578125" customWidth="1"/>
    <col min="6670" max="6670" width="13" customWidth="1"/>
    <col min="6913" max="6913" width="1.710937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2" max="6922" width="1.7109375" customWidth="1"/>
    <col min="6923" max="6923" width="12.42578125" customWidth="1"/>
    <col min="6924" max="6924" width="12.85546875" customWidth="1"/>
    <col min="6925" max="6925" width="12.42578125" customWidth="1"/>
    <col min="6926" max="6926" width="13" customWidth="1"/>
    <col min="7169" max="7169" width="1.710937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8" max="7178" width="1.7109375" customWidth="1"/>
    <col min="7179" max="7179" width="12.42578125" customWidth="1"/>
    <col min="7180" max="7180" width="12.85546875" customWidth="1"/>
    <col min="7181" max="7181" width="12.42578125" customWidth="1"/>
    <col min="7182" max="7182" width="13" customWidth="1"/>
    <col min="7425" max="7425" width="1.710937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4" max="7434" width="1.7109375" customWidth="1"/>
    <col min="7435" max="7435" width="12.42578125" customWidth="1"/>
    <col min="7436" max="7436" width="12.85546875" customWidth="1"/>
    <col min="7437" max="7437" width="12.42578125" customWidth="1"/>
    <col min="7438" max="7438" width="13" customWidth="1"/>
    <col min="7681" max="7681" width="1.710937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0" max="7690" width="1.7109375" customWidth="1"/>
    <col min="7691" max="7691" width="12.42578125" customWidth="1"/>
    <col min="7692" max="7692" width="12.85546875" customWidth="1"/>
    <col min="7693" max="7693" width="12.42578125" customWidth="1"/>
    <col min="7694" max="7694" width="13" customWidth="1"/>
    <col min="7937" max="7937" width="1.710937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6" max="7946" width="1.7109375" customWidth="1"/>
    <col min="7947" max="7947" width="12.42578125" customWidth="1"/>
    <col min="7948" max="7948" width="12.85546875" customWidth="1"/>
    <col min="7949" max="7949" width="12.42578125" customWidth="1"/>
    <col min="7950" max="7950" width="13" customWidth="1"/>
    <col min="8193" max="8193" width="1.710937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2" max="8202" width="1.7109375" customWidth="1"/>
    <col min="8203" max="8203" width="12.42578125" customWidth="1"/>
    <col min="8204" max="8204" width="12.85546875" customWidth="1"/>
    <col min="8205" max="8205" width="12.42578125" customWidth="1"/>
    <col min="8206" max="8206" width="13" customWidth="1"/>
    <col min="8449" max="8449" width="1.710937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8" max="8458" width="1.7109375" customWidth="1"/>
    <col min="8459" max="8459" width="12.42578125" customWidth="1"/>
    <col min="8460" max="8460" width="12.85546875" customWidth="1"/>
    <col min="8461" max="8461" width="12.42578125" customWidth="1"/>
    <col min="8462" max="8462" width="13" customWidth="1"/>
    <col min="8705" max="8705" width="1.710937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4" max="8714" width="1.7109375" customWidth="1"/>
    <col min="8715" max="8715" width="12.42578125" customWidth="1"/>
    <col min="8716" max="8716" width="12.85546875" customWidth="1"/>
    <col min="8717" max="8717" width="12.42578125" customWidth="1"/>
    <col min="8718" max="8718" width="13" customWidth="1"/>
    <col min="8961" max="8961" width="1.710937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0" max="8970" width="1.7109375" customWidth="1"/>
    <col min="8971" max="8971" width="12.42578125" customWidth="1"/>
    <col min="8972" max="8972" width="12.85546875" customWidth="1"/>
    <col min="8973" max="8973" width="12.42578125" customWidth="1"/>
    <col min="8974" max="8974" width="13" customWidth="1"/>
    <col min="9217" max="9217" width="1.710937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6" max="9226" width="1.7109375" customWidth="1"/>
    <col min="9227" max="9227" width="12.42578125" customWidth="1"/>
    <col min="9228" max="9228" width="12.85546875" customWidth="1"/>
    <col min="9229" max="9229" width="12.42578125" customWidth="1"/>
    <col min="9230" max="9230" width="13" customWidth="1"/>
    <col min="9473" max="9473" width="1.710937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2" max="9482" width="1.7109375" customWidth="1"/>
    <col min="9483" max="9483" width="12.42578125" customWidth="1"/>
    <col min="9484" max="9484" width="12.85546875" customWidth="1"/>
    <col min="9485" max="9485" width="12.42578125" customWidth="1"/>
    <col min="9486" max="9486" width="13" customWidth="1"/>
    <col min="9729" max="9729" width="1.710937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8" max="9738" width="1.7109375" customWidth="1"/>
    <col min="9739" max="9739" width="12.42578125" customWidth="1"/>
    <col min="9740" max="9740" width="12.85546875" customWidth="1"/>
    <col min="9741" max="9741" width="12.42578125" customWidth="1"/>
    <col min="9742" max="9742" width="13" customWidth="1"/>
    <col min="9985" max="9985" width="1.710937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4" max="9994" width="1.7109375" customWidth="1"/>
    <col min="9995" max="9995" width="12.42578125" customWidth="1"/>
    <col min="9996" max="9996" width="12.85546875" customWidth="1"/>
    <col min="9997" max="9997" width="12.42578125" customWidth="1"/>
    <col min="9998" max="9998" width="13" customWidth="1"/>
    <col min="10241" max="10241" width="1.710937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0" max="10250" width="1.7109375" customWidth="1"/>
    <col min="10251" max="10251" width="12.42578125" customWidth="1"/>
    <col min="10252" max="10252" width="12.85546875" customWidth="1"/>
    <col min="10253" max="10253" width="12.42578125" customWidth="1"/>
    <col min="10254" max="10254" width="13" customWidth="1"/>
    <col min="10497" max="10497" width="1.710937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6" max="10506" width="1.7109375" customWidth="1"/>
    <col min="10507" max="10507" width="12.42578125" customWidth="1"/>
    <col min="10508" max="10508" width="12.85546875" customWidth="1"/>
    <col min="10509" max="10509" width="12.42578125" customWidth="1"/>
    <col min="10510" max="10510" width="13" customWidth="1"/>
    <col min="10753" max="10753" width="1.710937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2" max="10762" width="1.7109375" customWidth="1"/>
    <col min="10763" max="10763" width="12.42578125" customWidth="1"/>
    <col min="10764" max="10764" width="12.85546875" customWidth="1"/>
    <col min="10765" max="10765" width="12.42578125" customWidth="1"/>
    <col min="10766" max="10766" width="13" customWidth="1"/>
    <col min="11009" max="11009" width="1.710937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8" max="11018" width="1.7109375" customWidth="1"/>
    <col min="11019" max="11019" width="12.42578125" customWidth="1"/>
    <col min="11020" max="11020" width="12.85546875" customWidth="1"/>
    <col min="11021" max="11021" width="12.42578125" customWidth="1"/>
    <col min="11022" max="11022" width="13" customWidth="1"/>
    <col min="11265" max="11265" width="1.710937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4" max="11274" width="1.7109375" customWidth="1"/>
    <col min="11275" max="11275" width="12.42578125" customWidth="1"/>
    <col min="11276" max="11276" width="12.85546875" customWidth="1"/>
    <col min="11277" max="11277" width="12.42578125" customWidth="1"/>
    <col min="11278" max="11278" width="13" customWidth="1"/>
    <col min="11521" max="11521" width="1.710937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0" max="11530" width="1.7109375" customWidth="1"/>
    <col min="11531" max="11531" width="12.42578125" customWidth="1"/>
    <col min="11532" max="11532" width="12.85546875" customWidth="1"/>
    <col min="11533" max="11533" width="12.42578125" customWidth="1"/>
    <col min="11534" max="11534" width="13" customWidth="1"/>
    <col min="11777" max="11777" width="1.710937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6" max="11786" width="1.7109375" customWidth="1"/>
    <col min="11787" max="11787" width="12.42578125" customWidth="1"/>
    <col min="11788" max="11788" width="12.85546875" customWidth="1"/>
    <col min="11789" max="11789" width="12.42578125" customWidth="1"/>
    <col min="11790" max="11790" width="13" customWidth="1"/>
    <col min="12033" max="12033" width="1.710937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2" max="12042" width="1.7109375" customWidth="1"/>
    <col min="12043" max="12043" width="12.42578125" customWidth="1"/>
    <col min="12044" max="12044" width="12.85546875" customWidth="1"/>
    <col min="12045" max="12045" width="12.42578125" customWidth="1"/>
    <col min="12046" max="12046" width="13" customWidth="1"/>
    <col min="12289" max="12289" width="1.710937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8" max="12298" width="1.7109375" customWidth="1"/>
    <col min="12299" max="12299" width="12.42578125" customWidth="1"/>
    <col min="12300" max="12300" width="12.85546875" customWidth="1"/>
    <col min="12301" max="12301" width="12.42578125" customWidth="1"/>
    <col min="12302" max="12302" width="13" customWidth="1"/>
    <col min="12545" max="12545" width="1.710937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4" max="12554" width="1.7109375" customWidth="1"/>
    <col min="12555" max="12555" width="12.42578125" customWidth="1"/>
    <col min="12556" max="12556" width="12.85546875" customWidth="1"/>
    <col min="12557" max="12557" width="12.42578125" customWidth="1"/>
    <col min="12558" max="12558" width="13" customWidth="1"/>
    <col min="12801" max="12801" width="1.710937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0" max="12810" width="1.7109375" customWidth="1"/>
    <col min="12811" max="12811" width="12.42578125" customWidth="1"/>
    <col min="12812" max="12812" width="12.85546875" customWidth="1"/>
    <col min="12813" max="12813" width="12.42578125" customWidth="1"/>
    <col min="12814" max="12814" width="13" customWidth="1"/>
    <col min="13057" max="13057" width="1.710937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6" max="13066" width="1.7109375" customWidth="1"/>
    <col min="13067" max="13067" width="12.42578125" customWidth="1"/>
    <col min="13068" max="13068" width="12.85546875" customWidth="1"/>
    <col min="13069" max="13069" width="12.42578125" customWidth="1"/>
    <col min="13070" max="13070" width="13" customWidth="1"/>
    <col min="13313" max="13313" width="1.710937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2" max="13322" width="1.7109375" customWidth="1"/>
    <col min="13323" max="13323" width="12.42578125" customWidth="1"/>
    <col min="13324" max="13324" width="12.85546875" customWidth="1"/>
    <col min="13325" max="13325" width="12.42578125" customWidth="1"/>
    <col min="13326" max="13326" width="13" customWidth="1"/>
    <col min="13569" max="13569" width="1.710937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8" max="13578" width="1.7109375" customWidth="1"/>
    <col min="13579" max="13579" width="12.42578125" customWidth="1"/>
    <col min="13580" max="13580" width="12.85546875" customWidth="1"/>
    <col min="13581" max="13581" width="12.42578125" customWidth="1"/>
    <col min="13582" max="13582" width="13" customWidth="1"/>
    <col min="13825" max="13825" width="1.710937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4" max="13834" width="1.7109375" customWidth="1"/>
    <col min="13835" max="13835" width="12.42578125" customWidth="1"/>
    <col min="13836" max="13836" width="12.85546875" customWidth="1"/>
    <col min="13837" max="13837" width="12.42578125" customWidth="1"/>
    <col min="13838" max="13838" width="13" customWidth="1"/>
    <col min="14081" max="14081" width="1.710937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0" max="14090" width="1.7109375" customWidth="1"/>
    <col min="14091" max="14091" width="12.42578125" customWidth="1"/>
    <col min="14092" max="14092" width="12.85546875" customWidth="1"/>
    <col min="14093" max="14093" width="12.42578125" customWidth="1"/>
    <col min="14094" max="14094" width="13" customWidth="1"/>
    <col min="14337" max="14337" width="1.710937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6" max="14346" width="1.7109375" customWidth="1"/>
    <col min="14347" max="14347" width="12.42578125" customWidth="1"/>
    <col min="14348" max="14348" width="12.85546875" customWidth="1"/>
    <col min="14349" max="14349" width="12.42578125" customWidth="1"/>
    <col min="14350" max="14350" width="13" customWidth="1"/>
    <col min="14593" max="14593" width="1.710937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2" max="14602" width="1.7109375" customWidth="1"/>
    <col min="14603" max="14603" width="12.42578125" customWidth="1"/>
    <col min="14604" max="14604" width="12.85546875" customWidth="1"/>
    <col min="14605" max="14605" width="12.42578125" customWidth="1"/>
    <col min="14606" max="14606" width="13" customWidth="1"/>
    <col min="14849" max="14849" width="1.710937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8" max="14858" width="1.7109375" customWidth="1"/>
    <col min="14859" max="14859" width="12.42578125" customWidth="1"/>
    <col min="14860" max="14860" width="12.85546875" customWidth="1"/>
    <col min="14861" max="14861" width="12.42578125" customWidth="1"/>
    <col min="14862" max="14862" width="13" customWidth="1"/>
    <col min="15105" max="15105" width="1.710937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4" max="15114" width="1.7109375" customWidth="1"/>
    <col min="15115" max="15115" width="12.42578125" customWidth="1"/>
    <col min="15116" max="15116" width="12.85546875" customWidth="1"/>
    <col min="15117" max="15117" width="12.42578125" customWidth="1"/>
    <col min="15118" max="15118" width="13" customWidth="1"/>
    <col min="15361" max="15361" width="1.710937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0" max="15370" width="1.7109375" customWidth="1"/>
    <col min="15371" max="15371" width="12.42578125" customWidth="1"/>
    <col min="15372" max="15372" width="12.85546875" customWidth="1"/>
    <col min="15373" max="15373" width="12.42578125" customWidth="1"/>
    <col min="15374" max="15374" width="13" customWidth="1"/>
    <col min="15617" max="15617" width="1.710937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6" max="15626" width="1.7109375" customWidth="1"/>
    <col min="15627" max="15627" width="12.42578125" customWidth="1"/>
    <col min="15628" max="15628" width="12.85546875" customWidth="1"/>
    <col min="15629" max="15629" width="12.42578125" customWidth="1"/>
    <col min="15630" max="15630" width="13" customWidth="1"/>
    <col min="15873" max="15873" width="1.710937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2" max="15882" width="1.7109375" customWidth="1"/>
    <col min="15883" max="15883" width="12.42578125" customWidth="1"/>
    <col min="15884" max="15884" width="12.85546875" customWidth="1"/>
    <col min="15885" max="15885" width="12.42578125" customWidth="1"/>
    <col min="15886" max="15886" width="13" customWidth="1"/>
    <col min="16129" max="16129" width="1.710937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8" max="16138" width="1.7109375" customWidth="1"/>
    <col min="16139" max="16139" width="12.42578125" customWidth="1"/>
    <col min="16140" max="16140" width="12.85546875" customWidth="1"/>
    <col min="16141" max="16141" width="12.42578125" customWidth="1"/>
    <col min="16142" max="16142" width="13" customWidth="1"/>
  </cols>
  <sheetData>
    <row r="1" spans="1:14" x14ac:dyDescent="0.25">
      <c r="A1" s="25"/>
      <c r="B1" s="25"/>
      <c r="C1" s="1"/>
      <c r="D1" s="1"/>
    </row>
    <row r="2" spans="1:14" ht="15.75" x14ac:dyDescent="0.25">
      <c r="A2" s="2"/>
      <c r="B2" s="33" t="s">
        <v>66</v>
      </c>
      <c r="C2" s="33"/>
      <c r="D2" s="33"/>
      <c r="E2" s="33"/>
      <c r="F2" s="33"/>
      <c r="G2" s="33"/>
      <c r="H2" s="33"/>
      <c r="I2" s="33"/>
      <c r="J2" s="2"/>
    </row>
    <row r="3" spans="1:14" ht="15.75" x14ac:dyDescent="0.25">
      <c r="A3" s="2"/>
      <c r="B3" s="33" t="s">
        <v>0</v>
      </c>
      <c r="C3" s="33"/>
      <c r="D3" s="33"/>
      <c r="E3" s="33"/>
      <c r="F3" s="33"/>
      <c r="G3" s="33"/>
      <c r="H3" s="33"/>
      <c r="I3" s="33"/>
      <c r="J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4" ht="15.75" x14ac:dyDescent="0.25">
      <c r="A5" s="2"/>
      <c r="B5" s="34" t="s">
        <v>1</v>
      </c>
      <c r="C5" s="26" t="s">
        <v>2</v>
      </c>
      <c r="D5" s="26" t="s">
        <v>57</v>
      </c>
      <c r="E5" s="26" t="s">
        <v>3</v>
      </c>
      <c r="F5" s="34" t="s">
        <v>58</v>
      </c>
      <c r="G5" s="34"/>
      <c r="H5" s="37" t="s">
        <v>59</v>
      </c>
      <c r="I5" s="37"/>
      <c r="J5" s="2"/>
      <c r="K5" s="1"/>
      <c r="L5" s="1"/>
      <c r="M5" s="1"/>
    </row>
    <row r="6" spans="1:14" ht="15.75" x14ac:dyDescent="0.25">
      <c r="A6" s="2"/>
      <c r="B6" s="34"/>
      <c r="C6" s="4" t="s">
        <v>60</v>
      </c>
      <c r="D6" s="4" t="s">
        <v>60</v>
      </c>
      <c r="E6" s="4" t="s">
        <v>60</v>
      </c>
      <c r="F6" s="27" t="s">
        <v>61</v>
      </c>
      <c r="G6" s="27" t="s">
        <v>19</v>
      </c>
      <c r="H6" s="27" t="s">
        <v>18</v>
      </c>
      <c r="I6" s="27" t="s">
        <v>19</v>
      </c>
      <c r="J6" s="2"/>
      <c r="K6" s="1"/>
      <c r="L6" s="1"/>
      <c r="M6" s="1"/>
      <c r="N6" s="1"/>
    </row>
    <row r="7" spans="1:14" ht="15.75" x14ac:dyDescent="0.25">
      <c r="A7" s="2"/>
      <c r="B7" s="6" t="s">
        <v>62</v>
      </c>
      <c r="C7" s="7">
        <f>+C8+C40</f>
        <v>517.72319999999991</v>
      </c>
      <c r="D7" s="7">
        <f>+D8+D40</f>
        <v>530.60109999999997</v>
      </c>
      <c r="E7" s="7">
        <f>+E8+E40</f>
        <v>492.84100000000001</v>
      </c>
      <c r="F7" s="8">
        <f t="shared" ref="F7:F43" si="0">+E7-D7</f>
        <v>-37.760099999999966</v>
      </c>
      <c r="G7" s="8">
        <f>IF(ISNUMBER(+F7/D7*100), +F7/D7*100, "")</f>
        <v>-7.1164760118288424</v>
      </c>
      <c r="H7" s="8">
        <f t="shared" ref="H7:H43" si="1">+E7-C7</f>
        <v>-24.882199999999898</v>
      </c>
      <c r="I7" s="8">
        <f>IF(ISNUMBER(+H7/C7*100), +H7/C7*100, "")</f>
        <v>-4.8060817054363998</v>
      </c>
      <c r="J7" s="2"/>
      <c r="K7" s="9"/>
      <c r="L7" s="9"/>
      <c r="M7" s="9"/>
      <c r="N7" s="9"/>
    </row>
    <row r="8" spans="1:14" ht="15.75" x14ac:dyDescent="0.25">
      <c r="A8" s="2"/>
      <c r="B8" s="11" t="s">
        <v>21</v>
      </c>
      <c r="C8" s="12">
        <f>+C9+C12+C16+C17+C24+C32</f>
        <v>470.44009999999997</v>
      </c>
      <c r="D8" s="12">
        <f>+D9+D12+D16+D17+D24+D32</f>
        <v>490.017</v>
      </c>
      <c r="E8" s="12">
        <f>+E9+E12+E16+E17+E24+E32</f>
        <v>479.17329999999998</v>
      </c>
      <c r="F8" s="12">
        <f t="shared" si="0"/>
        <v>-10.843700000000013</v>
      </c>
      <c r="G8" s="12">
        <f t="shared" ref="G8:G43" si="2">IF(ISNUMBER(+F8/D8*100), +F8/D8*100, "")</f>
        <v>-2.2129232251126005</v>
      </c>
      <c r="H8" s="12">
        <f t="shared" si="1"/>
        <v>8.7332000000000107</v>
      </c>
      <c r="I8" s="12">
        <f t="shared" ref="I8:I43" si="3">IF(ISNUMBER(+H8/C8*100), +H8/C8*100, "")</f>
        <v>1.8563893681682346</v>
      </c>
      <c r="J8" s="2"/>
      <c r="K8" s="9"/>
      <c r="L8" s="9"/>
      <c r="M8" s="9"/>
      <c r="N8" s="9"/>
    </row>
    <row r="9" spans="1:14" ht="15.75" x14ac:dyDescent="0.25">
      <c r="A9" s="2"/>
      <c r="B9" s="13" t="s">
        <v>22</v>
      </c>
      <c r="C9" s="12">
        <f>SUM(C10:C11)</f>
        <v>222.24670000000003</v>
      </c>
      <c r="D9" s="12">
        <f>SUM(D10:D11)</f>
        <v>245.6377</v>
      </c>
      <c r="E9" s="12">
        <f>SUM(E10:E11)</f>
        <v>235.93359999999996</v>
      </c>
      <c r="F9" s="12">
        <f t="shared" si="0"/>
        <v>-9.7041000000000395</v>
      </c>
      <c r="G9" s="12">
        <f t="shared" si="2"/>
        <v>-3.9505743621602218</v>
      </c>
      <c r="H9" s="12">
        <f t="shared" si="1"/>
        <v>13.686899999999923</v>
      </c>
      <c r="I9" s="12">
        <f t="shared" si="3"/>
        <v>6.1584266493045439</v>
      </c>
      <c r="J9" s="2"/>
      <c r="K9" s="9"/>
      <c r="L9" s="9"/>
      <c r="M9" s="9"/>
      <c r="N9" s="9"/>
    </row>
    <row r="10" spans="1:14" ht="15.75" x14ac:dyDescent="0.25">
      <c r="A10" s="2"/>
      <c r="B10" s="14" t="s">
        <v>23</v>
      </c>
      <c r="C10" s="15">
        <v>120.20110000000001</v>
      </c>
      <c r="D10" s="15">
        <v>132.58010000000002</v>
      </c>
      <c r="E10" s="15">
        <v>129.76309999999998</v>
      </c>
      <c r="F10" s="15">
        <f t="shared" si="0"/>
        <v>-2.8170000000000357</v>
      </c>
      <c r="G10" s="15">
        <f t="shared" si="2"/>
        <v>-2.1247532623674559</v>
      </c>
      <c r="H10" s="15">
        <f t="shared" si="1"/>
        <v>9.5619999999999692</v>
      </c>
      <c r="I10" s="15">
        <f t="shared" si="3"/>
        <v>7.9550020756881334</v>
      </c>
      <c r="J10" s="2"/>
      <c r="K10" s="9"/>
      <c r="L10" s="9"/>
      <c r="M10" s="9"/>
      <c r="N10" s="9"/>
    </row>
    <row r="11" spans="1:14" ht="15.75" x14ac:dyDescent="0.25">
      <c r="A11" s="2"/>
      <c r="B11" s="14" t="s">
        <v>24</v>
      </c>
      <c r="C11" s="15">
        <v>102.04560000000001</v>
      </c>
      <c r="D11" s="15">
        <v>113.05759999999997</v>
      </c>
      <c r="E11" s="15">
        <v>106.17049999999999</v>
      </c>
      <c r="F11" s="15">
        <f t="shared" si="0"/>
        <v>-6.8870999999999754</v>
      </c>
      <c r="G11" s="15">
        <f t="shared" si="2"/>
        <v>-6.0916736247717775</v>
      </c>
      <c r="H11" s="15">
        <f t="shared" si="1"/>
        <v>4.1248999999999825</v>
      </c>
      <c r="I11" s="15">
        <f t="shared" si="3"/>
        <v>4.0422125010779322</v>
      </c>
      <c r="J11" s="2"/>
      <c r="K11" s="9"/>
      <c r="L11" s="9"/>
      <c r="M11" s="9"/>
      <c r="N11" s="9"/>
    </row>
    <row r="12" spans="1:14" ht="15.75" x14ac:dyDescent="0.25">
      <c r="A12" s="2"/>
      <c r="B12" s="13" t="s">
        <v>25</v>
      </c>
      <c r="C12" s="12">
        <f>SUM(C13:C15)</f>
        <v>188.18170000000001</v>
      </c>
      <c r="D12" s="12">
        <f>SUM(D13:D15)</f>
        <v>191.7115</v>
      </c>
      <c r="E12" s="12">
        <f>SUM(E13:E15)</f>
        <v>188.73200000000003</v>
      </c>
      <c r="F12" s="12">
        <f t="shared" si="0"/>
        <v>-2.9794999999999732</v>
      </c>
      <c r="G12" s="12">
        <f t="shared" si="2"/>
        <v>-1.5541582012555184</v>
      </c>
      <c r="H12" s="12">
        <f t="shared" si="1"/>
        <v>0.55030000000002133</v>
      </c>
      <c r="I12" s="12">
        <f t="shared" si="3"/>
        <v>0.29243013534260837</v>
      </c>
      <c r="J12" s="2"/>
      <c r="K12" s="9"/>
      <c r="L12" s="9"/>
      <c r="M12" s="9"/>
      <c r="N12" s="9"/>
    </row>
    <row r="13" spans="1:14" ht="15.75" x14ac:dyDescent="0.25">
      <c r="A13" s="2"/>
      <c r="B13" s="14" t="s">
        <v>23</v>
      </c>
      <c r="C13" s="15">
        <v>0.8758999999999999</v>
      </c>
      <c r="D13" s="15">
        <v>1.6899000000000002</v>
      </c>
      <c r="E13" s="15">
        <v>3.5966999999999998</v>
      </c>
      <c r="F13" s="15">
        <f t="shared" si="0"/>
        <v>1.9067999999999996</v>
      </c>
      <c r="G13" s="15">
        <f t="shared" si="2"/>
        <v>112.83507899875728</v>
      </c>
      <c r="H13" s="15">
        <f t="shared" si="1"/>
        <v>2.7207999999999997</v>
      </c>
      <c r="I13" s="15">
        <f t="shared" si="3"/>
        <v>310.6290672451193</v>
      </c>
      <c r="J13" s="2"/>
      <c r="K13" s="9"/>
      <c r="L13" s="9"/>
      <c r="M13" s="9"/>
      <c r="N13" s="9"/>
    </row>
    <row r="14" spans="1:14" ht="15.75" x14ac:dyDescent="0.25">
      <c r="A14" s="2"/>
      <c r="B14" s="14" t="s">
        <v>26</v>
      </c>
      <c r="C14" s="15">
        <v>133.54910000000001</v>
      </c>
      <c r="D14" s="15">
        <v>132.14020000000002</v>
      </c>
      <c r="E14" s="15">
        <v>131.79660000000001</v>
      </c>
      <c r="F14" s="15">
        <f t="shared" si="0"/>
        <v>-0.34360000000000923</v>
      </c>
      <c r="G14" s="15">
        <f t="shared" si="2"/>
        <v>-0.26002685026964478</v>
      </c>
      <c r="H14" s="15">
        <f t="shared" si="1"/>
        <v>-1.7524999999999977</v>
      </c>
      <c r="I14" s="15">
        <f t="shared" si="3"/>
        <v>-1.3122514490925041</v>
      </c>
      <c r="J14" s="2"/>
      <c r="K14" s="9"/>
      <c r="L14" s="9"/>
      <c r="M14" s="9"/>
      <c r="N14" s="9"/>
    </row>
    <row r="15" spans="1:14" ht="15.75" x14ac:dyDescent="0.25">
      <c r="A15" s="2"/>
      <c r="B15" s="14" t="s">
        <v>27</v>
      </c>
      <c r="C15" s="15">
        <v>53.756699999999995</v>
      </c>
      <c r="D15" s="15">
        <v>57.881399999999999</v>
      </c>
      <c r="E15" s="15">
        <v>53.338700000000003</v>
      </c>
      <c r="F15" s="15">
        <f t="shared" si="0"/>
        <v>-4.5426999999999964</v>
      </c>
      <c r="G15" s="15">
        <f t="shared" si="2"/>
        <v>-7.8482897787544816</v>
      </c>
      <c r="H15" s="15">
        <f t="shared" si="1"/>
        <v>-0.41799999999999216</v>
      </c>
      <c r="I15" s="15">
        <f t="shared" si="3"/>
        <v>-0.77757749266601595</v>
      </c>
      <c r="J15" s="2"/>
      <c r="K15" s="9"/>
      <c r="L15" s="9"/>
      <c r="M15" s="9"/>
      <c r="N15" s="9"/>
    </row>
    <row r="16" spans="1:14" ht="15.75" x14ac:dyDescent="0.25">
      <c r="A16" s="2"/>
      <c r="B16" s="13" t="s">
        <v>63</v>
      </c>
      <c r="C16" s="12">
        <v>18.436400000000003</v>
      </c>
      <c r="D16" s="12">
        <v>19.813700000000001</v>
      </c>
      <c r="E16" s="12">
        <v>19.0656</v>
      </c>
      <c r="F16" s="12">
        <f t="shared" si="0"/>
        <v>-0.74810000000000088</v>
      </c>
      <c r="G16" s="12">
        <f t="shared" si="2"/>
        <v>-3.775670369491821</v>
      </c>
      <c r="H16" s="12">
        <f t="shared" si="1"/>
        <v>0.62919999999999732</v>
      </c>
      <c r="I16" s="12">
        <f t="shared" si="3"/>
        <v>3.4128137814323689</v>
      </c>
      <c r="J16" s="2"/>
      <c r="K16" s="9"/>
      <c r="L16" s="9"/>
      <c r="M16" s="9"/>
      <c r="N16" s="9"/>
    </row>
    <row r="17" spans="1:14" ht="15.75" x14ac:dyDescent="0.25">
      <c r="A17" s="2"/>
      <c r="B17" s="13" t="s">
        <v>29</v>
      </c>
      <c r="C17" s="12">
        <f>SUM(C18:C23)</f>
        <v>18.125299999999996</v>
      </c>
      <c r="D17" s="12">
        <f>SUM(D18:D23)</f>
        <v>21.887700000000002</v>
      </c>
      <c r="E17" s="12">
        <f>SUM(E18:E23)</f>
        <v>20.092000000000006</v>
      </c>
      <c r="F17" s="12">
        <f t="shared" si="0"/>
        <v>-1.7956999999999965</v>
      </c>
      <c r="G17" s="12">
        <f t="shared" si="2"/>
        <v>-8.2041511899377113</v>
      </c>
      <c r="H17" s="12">
        <f t="shared" si="1"/>
        <v>1.9667000000000101</v>
      </c>
      <c r="I17" s="12">
        <f t="shared" si="3"/>
        <v>10.850579024898957</v>
      </c>
      <c r="J17" s="2"/>
      <c r="K17" s="9"/>
      <c r="L17" s="9"/>
      <c r="M17" s="9"/>
      <c r="N17" s="9"/>
    </row>
    <row r="18" spans="1:14" ht="15.75" x14ac:dyDescent="0.25">
      <c r="A18" s="2"/>
      <c r="B18" s="14" t="s">
        <v>30</v>
      </c>
      <c r="C18" s="15">
        <v>1.5365</v>
      </c>
      <c r="D18" s="15">
        <v>2.6001999999999996</v>
      </c>
      <c r="E18" s="15">
        <v>10.768900000000004</v>
      </c>
      <c r="F18" s="15">
        <f t="shared" si="0"/>
        <v>8.1687000000000047</v>
      </c>
      <c r="G18" s="15">
        <f t="shared" si="2"/>
        <v>314.15660333820495</v>
      </c>
      <c r="H18" s="15">
        <f t="shared" si="1"/>
        <v>9.2324000000000037</v>
      </c>
      <c r="I18" s="15">
        <f t="shared" si="3"/>
        <v>600.8721119427272</v>
      </c>
      <c r="J18" s="2"/>
      <c r="K18" s="9"/>
      <c r="L18" s="9"/>
      <c r="M18" s="9"/>
      <c r="N18" s="9"/>
    </row>
    <row r="19" spans="1:14" ht="15.75" x14ac:dyDescent="0.25">
      <c r="A19" s="2"/>
      <c r="B19" s="14" t="s">
        <v>31</v>
      </c>
      <c r="C19" s="15">
        <v>9.5558999999999994</v>
      </c>
      <c r="D19" s="15">
        <v>10.4937</v>
      </c>
      <c r="E19" s="15">
        <v>0.81070000000000009</v>
      </c>
      <c r="F19" s="15">
        <f t="shared" si="0"/>
        <v>-9.6829999999999998</v>
      </c>
      <c r="G19" s="15">
        <f t="shared" si="2"/>
        <v>-92.274412266407452</v>
      </c>
      <c r="H19" s="15">
        <f t="shared" si="1"/>
        <v>-8.7451999999999988</v>
      </c>
      <c r="I19" s="15">
        <f t="shared" si="3"/>
        <v>-91.51623604265427</v>
      </c>
      <c r="J19" s="2"/>
      <c r="K19" s="9"/>
      <c r="L19" s="9"/>
      <c r="M19" s="9"/>
      <c r="N19" s="9"/>
    </row>
    <row r="20" spans="1:14" ht="15.75" x14ac:dyDescent="0.25">
      <c r="A20" s="2"/>
      <c r="B20" s="14" t="s">
        <v>32</v>
      </c>
      <c r="C20" s="15">
        <v>1.4665999999999999</v>
      </c>
      <c r="D20" s="15">
        <v>3.2856999999999998</v>
      </c>
      <c r="E20" s="15">
        <v>2.2203000000000004</v>
      </c>
      <c r="F20" s="15">
        <f t="shared" si="0"/>
        <v>-1.0653999999999995</v>
      </c>
      <c r="G20" s="15">
        <f t="shared" si="2"/>
        <v>-32.425358371123338</v>
      </c>
      <c r="H20" s="15">
        <f t="shared" si="1"/>
        <v>0.75370000000000048</v>
      </c>
      <c r="I20" s="15">
        <f t="shared" si="3"/>
        <v>51.390972316923531</v>
      </c>
      <c r="J20" s="2"/>
      <c r="K20" s="9"/>
      <c r="L20" s="9"/>
      <c r="M20" s="9"/>
      <c r="N20" s="9"/>
    </row>
    <row r="21" spans="1:14" ht="15.75" x14ac:dyDescent="0.25">
      <c r="A21" s="2"/>
      <c r="B21" s="14" t="s">
        <v>33</v>
      </c>
      <c r="C21" s="15">
        <v>4.8952999999999989</v>
      </c>
      <c r="D21" s="15">
        <v>4.5990000000000002</v>
      </c>
      <c r="E21" s="15">
        <v>5.2651000000000003</v>
      </c>
      <c r="F21" s="15">
        <f t="shared" si="0"/>
        <v>0.66610000000000014</v>
      </c>
      <c r="G21" s="15">
        <f t="shared" si="2"/>
        <v>14.483583387692981</v>
      </c>
      <c r="H21" s="15">
        <f t="shared" si="1"/>
        <v>0.36980000000000146</v>
      </c>
      <c r="I21" s="15">
        <f t="shared" si="3"/>
        <v>7.5541846260699348</v>
      </c>
      <c r="J21" s="2"/>
      <c r="K21" s="9"/>
      <c r="L21" s="9"/>
      <c r="M21" s="9"/>
      <c r="N21" s="9"/>
    </row>
    <row r="22" spans="1:14" ht="15.75" x14ac:dyDescent="0.25">
      <c r="A22" s="2"/>
      <c r="B22" s="14" t="s">
        <v>34</v>
      </c>
      <c r="C22" s="15">
        <v>9.6500000000000002E-2</v>
      </c>
      <c r="D22" s="15">
        <v>8.0500000000000002E-2</v>
      </c>
      <c r="E22" s="15">
        <v>9.7200000000000022E-2</v>
      </c>
      <c r="F22" s="15">
        <f t="shared" si="0"/>
        <v>1.670000000000002E-2</v>
      </c>
      <c r="G22" s="15">
        <f t="shared" si="2"/>
        <v>20.745341614906856</v>
      </c>
      <c r="H22" s="15">
        <f t="shared" si="1"/>
        <v>7.0000000000002005E-4</v>
      </c>
      <c r="I22" s="15">
        <f t="shared" si="3"/>
        <v>0.72538860103629021</v>
      </c>
      <c r="J22" s="2"/>
      <c r="K22" s="9"/>
      <c r="L22" s="9"/>
      <c r="M22" s="9"/>
      <c r="N22" s="9"/>
    </row>
    <row r="23" spans="1:14" ht="15.75" x14ac:dyDescent="0.25">
      <c r="A23" s="2"/>
      <c r="B23" s="14" t="s">
        <v>35</v>
      </c>
      <c r="C23" s="15">
        <v>0.57450000000000001</v>
      </c>
      <c r="D23" s="15">
        <v>0.8286</v>
      </c>
      <c r="E23" s="15">
        <v>0.92979999999999996</v>
      </c>
      <c r="F23" s="15">
        <f t="shared" si="0"/>
        <v>0.10119999999999996</v>
      </c>
      <c r="G23" s="15">
        <f t="shared" si="2"/>
        <v>12.213371952691281</v>
      </c>
      <c r="H23" s="15">
        <f t="shared" si="1"/>
        <v>0.35529999999999995</v>
      </c>
      <c r="I23" s="15">
        <f t="shared" si="3"/>
        <v>61.845082680591815</v>
      </c>
      <c r="J23" s="2"/>
      <c r="K23" s="9"/>
      <c r="L23" s="9"/>
      <c r="M23" s="9"/>
      <c r="N23" s="9"/>
    </row>
    <row r="24" spans="1:14" ht="15.75" x14ac:dyDescent="0.25">
      <c r="A24" s="2"/>
      <c r="B24" s="13" t="s">
        <v>36</v>
      </c>
      <c r="C24" s="12">
        <f>SUM(C25:C29)</f>
        <v>3.8190999999999997</v>
      </c>
      <c r="D24" s="12">
        <f>SUM(D25:D29)</f>
        <v>2.7182000000000004</v>
      </c>
      <c r="E24" s="12">
        <f>SUM(E25:E29)</f>
        <v>3.8430999999999997</v>
      </c>
      <c r="F24" s="12">
        <f t="shared" si="0"/>
        <v>1.1248999999999993</v>
      </c>
      <c r="G24" s="12">
        <f t="shared" si="2"/>
        <v>41.384004120373746</v>
      </c>
      <c r="H24" s="12">
        <f t="shared" si="1"/>
        <v>2.4000000000000021E-2</v>
      </c>
      <c r="I24" s="12">
        <f t="shared" si="3"/>
        <v>0.62842030844963526</v>
      </c>
      <c r="J24" s="2"/>
      <c r="K24" s="9"/>
      <c r="L24" s="9"/>
      <c r="M24" s="9"/>
      <c r="N24" s="9"/>
    </row>
    <row r="25" spans="1:14" ht="15.75" x14ac:dyDescent="0.25">
      <c r="A25" s="2"/>
      <c r="B25" s="14" t="s">
        <v>37</v>
      </c>
      <c r="C25" s="15">
        <v>2.3887999999999998</v>
      </c>
      <c r="D25" s="15">
        <v>1.8121000000000003</v>
      </c>
      <c r="E25" s="15">
        <v>2.4723999999999999</v>
      </c>
      <c r="F25" s="15">
        <f t="shared" si="0"/>
        <v>0.66029999999999966</v>
      </c>
      <c r="G25" s="15">
        <f t="shared" si="2"/>
        <v>36.438386402516393</v>
      </c>
      <c r="H25" s="15">
        <f t="shared" si="1"/>
        <v>8.3600000000000119E-2</v>
      </c>
      <c r="I25" s="15">
        <f t="shared" si="3"/>
        <v>3.4996651038178213</v>
      </c>
      <c r="J25" s="2"/>
      <c r="K25" s="9"/>
      <c r="L25" s="9"/>
      <c r="M25" s="9"/>
      <c r="N25" s="9"/>
    </row>
    <row r="26" spans="1:14" ht="15.75" x14ac:dyDescent="0.25">
      <c r="A26" s="2"/>
      <c r="B26" s="14" t="s">
        <v>38</v>
      </c>
      <c r="C26" s="15">
        <v>0</v>
      </c>
      <c r="D26" s="15">
        <v>0</v>
      </c>
      <c r="E26" s="15">
        <v>0</v>
      </c>
      <c r="F26" s="15">
        <f t="shared" si="0"/>
        <v>0</v>
      </c>
      <c r="G26" s="15" t="str">
        <f t="shared" si="2"/>
        <v/>
      </c>
      <c r="H26" s="15">
        <f t="shared" si="1"/>
        <v>0</v>
      </c>
      <c r="I26" s="15" t="str">
        <f t="shared" si="3"/>
        <v/>
      </c>
      <c r="J26" s="2"/>
      <c r="K26" s="9"/>
      <c r="L26" s="9"/>
      <c r="M26" s="9"/>
      <c r="N26" s="9"/>
    </row>
    <row r="27" spans="1:14" ht="15.75" hidden="1" x14ac:dyDescent="0.25">
      <c r="A27" s="2"/>
      <c r="B27" s="14" t="s">
        <v>39</v>
      </c>
      <c r="C27" s="15">
        <v>0</v>
      </c>
      <c r="D27" s="15">
        <v>0</v>
      </c>
      <c r="E27" s="15">
        <v>0</v>
      </c>
      <c r="F27" s="15">
        <f t="shared" si="0"/>
        <v>0</v>
      </c>
      <c r="G27" s="15" t="str">
        <f t="shared" si="2"/>
        <v/>
      </c>
      <c r="H27" s="15">
        <f t="shared" si="1"/>
        <v>0</v>
      </c>
      <c r="I27" s="15" t="str">
        <f t="shared" si="3"/>
        <v/>
      </c>
      <c r="J27" s="2"/>
      <c r="K27" s="9"/>
      <c r="L27" s="9"/>
      <c r="M27" s="9"/>
      <c r="N27" s="9"/>
    </row>
    <row r="28" spans="1:14" ht="15.75" x14ac:dyDescent="0.25">
      <c r="A28" s="2"/>
      <c r="B28" s="14" t="s">
        <v>40</v>
      </c>
      <c r="C28" s="15">
        <v>1.4303000000000001</v>
      </c>
      <c r="D28" s="15">
        <v>0.90610000000000002</v>
      </c>
      <c r="E28" s="15">
        <v>1.3706999999999998</v>
      </c>
      <c r="F28" s="15">
        <f t="shared" si="0"/>
        <v>0.46459999999999979</v>
      </c>
      <c r="G28" s="15">
        <f t="shared" si="2"/>
        <v>51.274693742412516</v>
      </c>
      <c r="H28" s="15">
        <f t="shared" si="1"/>
        <v>-5.9600000000000319E-2</v>
      </c>
      <c r="I28" s="15">
        <f t="shared" si="3"/>
        <v>-4.1669579808432013</v>
      </c>
      <c r="J28" s="2"/>
      <c r="K28" s="9"/>
      <c r="L28" s="9"/>
      <c r="M28" s="9"/>
      <c r="N28" s="9"/>
    </row>
    <row r="29" spans="1:14" ht="15.75" x14ac:dyDescent="0.25">
      <c r="A29" s="2"/>
      <c r="B29" s="14" t="s">
        <v>41</v>
      </c>
      <c r="C29" s="15">
        <f>+C30+C31</f>
        <v>0</v>
      </c>
      <c r="D29" s="15">
        <v>0</v>
      </c>
      <c r="E29" s="15">
        <f>+E30+E31</f>
        <v>0</v>
      </c>
      <c r="F29" s="15">
        <f t="shared" si="0"/>
        <v>0</v>
      </c>
      <c r="G29" s="15" t="str">
        <f t="shared" si="2"/>
        <v/>
      </c>
      <c r="H29" s="15">
        <f t="shared" si="1"/>
        <v>0</v>
      </c>
      <c r="I29" s="15" t="str">
        <f t="shared" si="3"/>
        <v/>
      </c>
      <c r="J29" s="2"/>
      <c r="K29" s="9"/>
      <c r="L29" s="9"/>
      <c r="M29" s="9"/>
      <c r="N29" s="9"/>
    </row>
    <row r="30" spans="1:14" ht="15.75" x14ac:dyDescent="0.25">
      <c r="A30" s="2"/>
      <c r="B30" s="17" t="s">
        <v>42</v>
      </c>
      <c r="C30" s="15">
        <v>0</v>
      </c>
      <c r="D30" s="15"/>
      <c r="E30" s="15">
        <v>0</v>
      </c>
      <c r="F30" s="15">
        <f t="shared" si="0"/>
        <v>0</v>
      </c>
      <c r="G30" s="15" t="str">
        <f t="shared" si="2"/>
        <v/>
      </c>
      <c r="H30" s="15">
        <f t="shared" si="1"/>
        <v>0</v>
      </c>
      <c r="I30" s="15" t="str">
        <f t="shared" si="3"/>
        <v/>
      </c>
      <c r="J30" s="2"/>
      <c r="K30" s="9"/>
      <c r="L30" s="9"/>
      <c r="M30" s="9"/>
      <c r="N30" s="9"/>
    </row>
    <row r="31" spans="1:14" ht="15.75" x14ac:dyDescent="0.25">
      <c r="A31" s="2"/>
      <c r="B31" s="17" t="s">
        <v>43</v>
      </c>
      <c r="C31" s="15">
        <v>0</v>
      </c>
      <c r="D31" s="15"/>
      <c r="E31" s="15">
        <v>0</v>
      </c>
      <c r="F31" s="15">
        <f t="shared" si="0"/>
        <v>0</v>
      </c>
      <c r="G31" s="15" t="str">
        <f t="shared" si="2"/>
        <v/>
      </c>
      <c r="H31" s="15">
        <f t="shared" si="1"/>
        <v>0</v>
      </c>
      <c r="I31" s="15" t="str">
        <f t="shared" si="3"/>
        <v/>
      </c>
      <c r="J31" s="2"/>
      <c r="K31" s="9"/>
      <c r="L31" s="9"/>
      <c r="M31" s="9"/>
      <c r="N31" s="9"/>
    </row>
    <row r="32" spans="1:14" ht="15.75" x14ac:dyDescent="0.25">
      <c r="A32" s="2"/>
      <c r="B32" s="13" t="s">
        <v>44</v>
      </c>
      <c r="C32" s="12">
        <f>SUM(C33:C39)</f>
        <v>19.630899999999997</v>
      </c>
      <c r="D32" s="12">
        <f>SUM(D33:D39)</f>
        <v>8.2481999999999989</v>
      </c>
      <c r="E32" s="12">
        <f>SUM(E33:E39)</f>
        <v>11.506999999999998</v>
      </c>
      <c r="F32" s="12">
        <f t="shared" si="0"/>
        <v>3.258799999999999</v>
      </c>
      <c r="G32" s="12">
        <f t="shared" si="2"/>
        <v>39.509226255425425</v>
      </c>
      <c r="H32" s="12">
        <f t="shared" si="1"/>
        <v>-8.123899999999999</v>
      </c>
      <c r="I32" s="12">
        <f t="shared" si="3"/>
        <v>-41.383227462826468</v>
      </c>
      <c r="J32" s="2"/>
      <c r="K32" s="9"/>
      <c r="L32" s="9"/>
      <c r="M32" s="9"/>
      <c r="N32" s="9"/>
    </row>
    <row r="33" spans="1:14" ht="15.75" x14ac:dyDescent="0.25">
      <c r="A33" s="2"/>
      <c r="B33" s="14" t="s">
        <v>45</v>
      </c>
      <c r="C33" s="15">
        <v>0.92030000000000001</v>
      </c>
      <c r="D33" s="15">
        <v>0.38069999999999998</v>
      </c>
      <c r="E33" s="15">
        <v>0.55210000000000004</v>
      </c>
      <c r="F33" s="15">
        <f t="shared" si="0"/>
        <v>0.17140000000000005</v>
      </c>
      <c r="G33" s="15">
        <f t="shared" si="2"/>
        <v>45.022327291830855</v>
      </c>
      <c r="H33" s="15">
        <f t="shared" si="1"/>
        <v>-0.36819999999999997</v>
      </c>
      <c r="I33" s="15">
        <f t="shared" si="3"/>
        <v>-40.008692817559485</v>
      </c>
      <c r="J33" s="2"/>
      <c r="K33" s="9"/>
      <c r="L33" s="9"/>
      <c r="M33" s="9"/>
      <c r="N33" s="9"/>
    </row>
    <row r="34" spans="1:14" ht="15.75" x14ac:dyDescent="0.25">
      <c r="A34" s="2"/>
      <c r="B34" s="14" t="s">
        <v>46</v>
      </c>
      <c r="C34" s="15">
        <v>9.0344999999999995</v>
      </c>
      <c r="D34" s="15">
        <v>7.8674999999999997</v>
      </c>
      <c r="E34" s="15">
        <v>9.2717999999999989</v>
      </c>
      <c r="F34" s="15">
        <f t="shared" si="0"/>
        <v>1.4042999999999992</v>
      </c>
      <c r="G34" s="15">
        <f t="shared" si="2"/>
        <v>17.849380362249754</v>
      </c>
      <c r="H34" s="15">
        <f t="shared" si="1"/>
        <v>0.2372999999999994</v>
      </c>
      <c r="I34" s="15">
        <f t="shared" si="3"/>
        <v>2.6265980408434269</v>
      </c>
      <c r="J34" s="2"/>
      <c r="K34" s="9"/>
      <c r="L34" s="9"/>
      <c r="M34" s="9"/>
      <c r="N34" s="9"/>
    </row>
    <row r="35" spans="1:14" ht="15.75" x14ac:dyDescent="0.25">
      <c r="A35" s="2"/>
      <c r="B35" s="14" t="s">
        <v>47</v>
      </c>
      <c r="C35" s="15">
        <v>4.5188999999999995</v>
      </c>
      <c r="D35" s="15">
        <v>0</v>
      </c>
      <c r="E35" s="15">
        <v>1.1369</v>
      </c>
      <c r="F35" s="15">
        <f t="shared" si="0"/>
        <v>1.1369</v>
      </c>
      <c r="G35" s="15" t="str">
        <f t="shared" si="2"/>
        <v/>
      </c>
      <c r="H35" s="15">
        <f t="shared" si="1"/>
        <v>-3.3819999999999997</v>
      </c>
      <c r="I35" s="15">
        <f t="shared" si="3"/>
        <v>-74.841222421385737</v>
      </c>
      <c r="J35" s="2"/>
      <c r="K35" s="9"/>
      <c r="L35" s="9"/>
      <c r="M35" s="9"/>
      <c r="N35" s="9"/>
    </row>
    <row r="36" spans="1:14" ht="15.75" x14ac:dyDescent="0.25">
      <c r="A36" s="2"/>
      <c r="B36" s="14" t="s">
        <v>48</v>
      </c>
      <c r="C36" s="15">
        <v>0</v>
      </c>
      <c r="D36" s="15">
        <v>0</v>
      </c>
      <c r="E36" s="15">
        <v>0</v>
      </c>
      <c r="F36" s="15">
        <f t="shared" si="0"/>
        <v>0</v>
      </c>
      <c r="G36" s="15" t="str">
        <f t="shared" si="2"/>
        <v/>
      </c>
      <c r="H36" s="15">
        <f t="shared" si="1"/>
        <v>0</v>
      </c>
      <c r="I36" s="15" t="str">
        <f t="shared" si="3"/>
        <v/>
      </c>
      <c r="J36" s="2"/>
      <c r="K36" s="9"/>
      <c r="L36" s="9"/>
      <c r="M36" s="9"/>
      <c r="N36" s="9"/>
    </row>
    <row r="37" spans="1:14" ht="15.75" hidden="1" x14ac:dyDescent="0.25">
      <c r="A37" s="2"/>
      <c r="B37" s="14" t="s">
        <v>49</v>
      </c>
      <c r="C37" s="15"/>
      <c r="D37" s="15"/>
      <c r="E37" s="15"/>
      <c r="F37" s="15">
        <f t="shared" si="0"/>
        <v>0</v>
      </c>
      <c r="G37" s="15" t="str">
        <f t="shared" si="2"/>
        <v/>
      </c>
      <c r="H37" s="15">
        <f t="shared" si="1"/>
        <v>0</v>
      </c>
      <c r="I37" s="15" t="str">
        <f t="shared" si="3"/>
        <v/>
      </c>
      <c r="J37" s="2"/>
      <c r="K37" s="9"/>
      <c r="L37" s="9"/>
      <c r="M37" s="9"/>
      <c r="N37" s="9"/>
    </row>
    <row r="38" spans="1:14" ht="15.75" x14ac:dyDescent="0.25">
      <c r="A38" s="2"/>
      <c r="B38" s="14" t="s">
        <v>50</v>
      </c>
      <c r="C38" s="15">
        <v>5.1571999999999996</v>
      </c>
      <c r="D38" s="15">
        <v>0</v>
      </c>
      <c r="E38" s="15">
        <v>0.48359999999999997</v>
      </c>
      <c r="F38" s="15">
        <f t="shared" si="0"/>
        <v>0.48359999999999997</v>
      </c>
      <c r="G38" s="15" t="str">
        <f t="shared" si="2"/>
        <v/>
      </c>
      <c r="H38" s="15">
        <f t="shared" si="1"/>
        <v>-4.6735999999999995</v>
      </c>
      <c r="I38" s="15">
        <f t="shared" si="3"/>
        <v>-90.622818583727607</v>
      </c>
      <c r="J38" s="2"/>
      <c r="K38" s="9"/>
      <c r="L38" s="9"/>
      <c r="M38" s="9"/>
      <c r="N38" s="9"/>
    </row>
    <row r="39" spans="1:14" ht="15.75" x14ac:dyDescent="0.25">
      <c r="A39" s="2"/>
      <c r="B39" s="14" t="s">
        <v>51</v>
      </c>
      <c r="C39" s="15">
        <v>0</v>
      </c>
      <c r="D39" s="15">
        <v>0</v>
      </c>
      <c r="E39" s="15">
        <v>6.2600000000000003E-2</v>
      </c>
      <c r="F39" s="15">
        <f t="shared" si="0"/>
        <v>6.2600000000000003E-2</v>
      </c>
      <c r="G39" s="15" t="str">
        <f t="shared" si="2"/>
        <v/>
      </c>
      <c r="H39" s="15">
        <f t="shared" si="1"/>
        <v>6.2600000000000003E-2</v>
      </c>
      <c r="I39" s="15" t="str">
        <f t="shared" si="3"/>
        <v/>
      </c>
      <c r="J39" s="2"/>
      <c r="K39" s="9"/>
      <c r="L39" s="9"/>
      <c r="M39" s="9"/>
      <c r="N39" s="9"/>
    </row>
    <row r="40" spans="1:14" ht="15.75" x14ac:dyDescent="0.25">
      <c r="A40" s="2"/>
      <c r="B40" s="11" t="s">
        <v>52</v>
      </c>
      <c r="C40" s="12">
        <f>SUM(C41:C43)</f>
        <v>47.28309999999999</v>
      </c>
      <c r="D40" s="12">
        <f>SUM(D41:D43)</f>
        <v>40.584099999999999</v>
      </c>
      <c r="E40" s="12">
        <f>SUM(E41:E43)</f>
        <v>13.667700000000004</v>
      </c>
      <c r="F40" s="12">
        <f t="shared" si="0"/>
        <v>-26.916399999999996</v>
      </c>
      <c r="G40" s="12">
        <f t="shared" si="2"/>
        <v>-66.32252532395691</v>
      </c>
      <c r="H40" s="12">
        <f t="shared" si="1"/>
        <v>-33.615399999999987</v>
      </c>
      <c r="I40" s="12">
        <f t="shared" si="3"/>
        <v>-71.093900357633061</v>
      </c>
      <c r="J40" s="2"/>
      <c r="K40" s="9"/>
      <c r="L40" s="9"/>
      <c r="M40" s="9"/>
      <c r="N40" s="9"/>
    </row>
    <row r="41" spans="1:14" ht="15.75" x14ac:dyDescent="0.25">
      <c r="A41" s="2"/>
      <c r="B41" s="14" t="s">
        <v>53</v>
      </c>
      <c r="C41" s="15">
        <v>3.9497000000000004</v>
      </c>
      <c r="D41" s="15">
        <v>1.4581</v>
      </c>
      <c r="E41" s="15">
        <v>4.1571999999999996</v>
      </c>
      <c r="F41" s="15">
        <f t="shared" si="0"/>
        <v>2.6990999999999996</v>
      </c>
      <c r="G41" s="15">
        <f t="shared" si="2"/>
        <v>185.11076057883545</v>
      </c>
      <c r="H41" s="15">
        <f t="shared" si="1"/>
        <v>0.20749999999999913</v>
      </c>
      <c r="I41" s="15">
        <f t="shared" si="3"/>
        <v>5.2535635617894805</v>
      </c>
      <c r="J41" s="2"/>
      <c r="K41" s="9"/>
      <c r="L41" s="9"/>
      <c r="M41" s="9"/>
      <c r="N41" s="9"/>
    </row>
    <row r="42" spans="1:14" ht="15.75" x14ac:dyDescent="0.25">
      <c r="A42" s="2"/>
      <c r="B42" s="14" t="s">
        <v>54</v>
      </c>
      <c r="C42" s="15">
        <v>0.96329999999999993</v>
      </c>
      <c r="D42" s="15">
        <v>0</v>
      </c>
      <c r="E42" s="15">
        <v>0.87040000000000006</v>
      </c>
      <c r="F42" s="15">
        <f t="shared" si="0"/>
        <v>0.87040000000000006</v>
      </c>
      <c r="G42" s="15" t="str">
        <f t="shared" si="2"/>
        <v/>
      </c>
      <c r="H42" s="15">
        <f t="shared" si="1"/>
        <v>-9.2899999999999872E-2</v>
      </c>
      <c r="I42" s="15">
        <f t="shared" si="3"/>
        <v>-9.6439323159970805</v>
      </c>
      <c r="J42" s="2"/>
      <c r="K42" s="9"/>
      <c r="L42" s="9"/>
      <c r="M42" s="9"/>
      <c r="N42" s="9"/>
    </row>
    <row r="43" spans="1:14" ht="18.75" x14ac:dyDescent="0.25">
      <c r="A43" s="2"/>
      <c r="B43" s="14" t="s">
        <v>55</v>
      </c>
      <c r="C43" s="15">
        <v>42.370099999999994</v>
      </c>
      <c r="D43" s="15">
        <v>39.125999999999998</v>
      </c>
      <c r="E43" s="15">
        <v>8.6401000000000039</v>
      </c>
      <c r="F43" s="15">
        <f t="shared" si="0"/>
        <v>-30.485899999999994</v>
      </c>
      <c r="G43" s="15">
        <f t="shared" si="2"/>
        <v>-77.917241731840718</v>
      </c>
      <c r="H43" s="15">
        <f t="shared" si="1"/>
        <v>-33.72999999999999</v>
      </c>
      <c r="I43" s="15">
        <f t="shared" si="3"/>
        <v>-79.608025470791887</v>
      </c>
      <c r="J43" s="2"/>
      <c r="K43" s="9"/>
      <c r="L43" s="9"/>
      <c r="M43" s="9"/>
      <c r="N43" s="9"/>
    </row>
    <row r="44" spans="1:14" ht="15.75" hidden="1" x14ac:dyDescent="0.25">
      <c r="A44" s="2"/>
      <c r="B44" s="28"/>
      <c r="C44" s="29"/>
      <c r="D44" s="29"/>
      <c r="E44" s="29"/>
      <c r="F44" s="29"/>
      <c r="G44" s="29"/>
      <c r="H44" s="29"/>
      <c r="I44" s="30"/>
      <c r="J44" s="2"/>
      <c r="K44" s="9"/>
      <c r="L44" s="9"/>
      <c r="M44" s="9"/>
      <c r="N44" s="9"/>
    </row>
    <row r="45" spans="1:14" x14ac:dyDescent="0.25">
      <c r="A45" s="2"/>
      <c r="B45" s="21"/>
      <c r="C45" s="21"/>
      <c r="D45" s="21"/>
      <c r="E45" s="2"/>
      <c r="F45" s="2"/>
      <c r="G45" s="2"/>
      <c r="H45" s="2"/>
      <c r="I45" s="2"/>
      <c r="J45" s="2"/>
      <c r="K45" s="1"/>
      <c r="L45" s="9"/>
      <c r="M45" s="9"/>
      <c r="N45" s="9"/>
    </row>
    <row r="46" spans="1:14" x14ac:dyDescent="0.25">
      <c r="A46" s="2"/>
      <c r="B46" s="22" t="s">
        <v>67</v>
      </c>
      <c r="C46" s="22"/>
      <c r="D46" s="22"/>
      <c r="E46" s="2"/>
      <c r="F46" s="2"/>
      <c r="G46" s="2"/>
      <c r="H46" s="2"/>
      <c r="I46" s="2"/>
      <c r="J46" s="2"/>
      <c r="K46" s="1"/>
      <c r="L46" s="1"/>
      <c r="M46" s="1"/>
      <c r="N46" s="1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4" x14ac:dyDescent="0.25">
      <c r="A48" s="2"/>
      <c r="B48" s="32" t="s">
        <v>56</v>
      </c>
      <c r="C48" s="32"/>
      <c r="D48" s="32"/>
      <c r="E48" s="32"/>
      <c r="F48" s="32"/>
      <c r="G48" s="32"/>
      <c r="H48" s="32"/>
      <c r="I48" s="32"/>
      <c r="J48" s="2"/>
    </row>
    <row r="49" spans="1:10" ht="35.1" customHeight="1" x14ac:dyDescent="0.25">
      <c r="A49" s="2"/>
      <c r="B49" s="31" t="s">
        <v>64</v>
      </c>
      <c r="C49" s="31"/>
      <c r="D49" s="31"/>
      <c r="E49" s="31"/>
      <c r="F49" s="31"/>
      <c r="G49" s="31"/>
      <c r="H49" s="31"/>
      <c r="I49" s="31"/>
      <c r="J49" s="2"/>
    </row>
  </sheetData>
  <mergeCells count="7">
    <mergeCell ref="B48:I48"/>
    <mergeCell ref="B49:I49"/>
    <mergeCell ref="B2:I2"/>
    <mergeCell ref="B3:I3"/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ignoredErrors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Enero1</vt:lpstr>
      <vt:lpstr>Enero2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Gerber Augusto Ardon Lemus</cp:lastModifiedBy>
  <cp:lastPrinted>2021-03-01T13:43:06Z</cp:lastPrinted>
  <dcterms:created xsi:type="dcterms:W3CDTF">2021-03-01T13:37:37Z</dcterms:created>
  <dcterms:modified xsi:type="dcterms:W3CDTF">2021-03-16T19:35:31Z</dcterms:modified>
</cp:coreProperties>
</file>