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leonardo.navarro\Documents\AVISOS DE MH\DGPEF\ingreso corrientes\2020\junio\"/>
    </mc:Choice>
  </mc:AlternateContent>
  <bookViews>
    <workbookView xWindow="0" yWindow="0" windowWidth="24000" windowHeight="9300" tabRatio="590" firstSheet="1" activeTab="2"/>
  </bookViews>
  <sheets>
    <sheet name="Ings20xmes" sheetId="12" r:id="rId1"/>
    <sheet name="Ings20vrs19" sheetId="5" r:id="rId2"/>
    <sheet name="Ings20vrsPto.eIng19 (mayo)" sheetId="18" r:id="rId3"/>
  </sheets>
  <calcPr calcId="162913"/>
</workbook>
</file>

<file path=xl/calcChain.xml><?xml version="1.0" encoding="utf-8"?>
<calcChain xmlns="http://schemas.openxmlformats.org/spreadsheetml/2006/main">
  <c r="C40" i="5" l="1"/>
  <c r="C32" i="5"/>
  <c r="C29" i="5"/>
  <c r="C24" i="5" s="1"/>
  <c r="E24" i="5" s="1"/>
  <c r="F24" i="5" s="1"/>
  <c r="C17" i="5"/>
  <c r="E17" i="5" s="1"/>
  <c r="F17" i="5" s="1"/>
  <c r="C12" i="5"/>
  <c r="C9" i="5"/>
  <c r="C40" i="12"/>
  <c r="C32" i="12"/>
  <c r="C29" i="12"/>
  <c r="C24" i="12" s="1"/>
  <c r="C17" i="12"/>
  <c r="C12" i="12"/>
  <c r="C9" i="12"/>
  <c r="D40" i="5"/>
  <c r="D32" i="5"/>
  <c r="D29" i="5"/>
  <c r="D24" i="5"/>
  <c r="D17" i="5"/>
  <c r="D12" i="5"/>
  <c r="D9" i="5"/>
  <c r="E29" i="5"/>
  <c r="F29" i="5" s="1"/>
  <c r="E9" i="5"/>
  <c r="F9" i="5" s="1"/>
  <c r="E25" i="5"/>
  <c r="F25" i="5" s="1"/>
  <c r="H43" i="18"/>
  <c r="I43" i="18" s="1"/>
  <c r="F43" i="18"/>
  <c r="G43" i="18" s="1"/>
  <c r="H42" i="18"/>
  <c r="I42" i="18" s="1"/>
  <c r="F42" i="18"/>
  <c r="G42" i="18" s="1"/>
  <c r="H41" i="18"/>
  <c r="I41" i="18" s="1"/>
  <c r="F41" i="18"/>
  <c r="G41" i="18" s="1"/>
  <c r="E40" i="18"/>
  <c r="F40" i="18" s="1"/>
  <c r="G40" i="18" s="1"/>
  <c r="D40" i="18"/>
  <c r="C40" i="18"/>
  <c r="H39" i="18"/>
  <c r="I39" i="18" s="1"/>
  <c r="F39" i="18"/>
  <c r="G39" i="18" s="1"/>
  <c r="H38" i="18"/>
  <c r="I38" i="18" s="1"/>
  <c r="F38" i="18"/>
  <c r="G38" i="18" s="1"/>
  <c r="H37" i="18"/>
  <c r="I37" i="18" s="1"/>
  <c r="F37" i="18"/>
  <c r="G37" i="18" s="1"/>
  <c r="H36" i="18"/>
  <c r="I36" i="18" s="1"/>
  <c r="F36" i="18"/>
  <c r="G36" i="18" s="1"/>
  <c r="H35" i="18"/>
  <c r="I35" i="18" s="1"/>
  <c r="F35" i="18"/>
  <c r="G35" i="18" s="1"/>
  <c r="H34" i="18"/>
  <c r="I34" i="18" s="1"/>
  <c r="F34" i="18"/>
  <c r="G34" i="18" s="1"/>
  <c r="H33" i="18"/>
  <c r="I33" i="18" s="1"/>
  <c r="F33" i="18"/>
  <c r="G33" i="18" s="1"/>
  <c r="E32" i="18"/>
  <c r="H32" i="18" s="1"/>
  <c r="I32" i="18" s="1"/>
  <c r="D32" i="18"/>
  <c r="C32" i="18"/>
  <c r="H31" i="18"/>
  <c r="I31" i="18" s="1"/>
  <c r="F31" i="18"/>
  <c r="G31" i="18" s="1"/>
  <c r="H30" i="18"/>
  <c r="I30" i="18" s="1"/>
  <c r="F30" i="18"/>
  <c r="G30" i="18" s="1"/>
  <c r="E29" i="18"/>
  <c r="E24" i="18" s="1"/>
  <c r="F24" i="18" s="1"/>
  <c r="G24" i="18" s="1"/>
  <c r="C29" i="18"/>
  <c r="H28" i="18"/>
  <c r="I28" i="18" s="1"/>
  <c r="F28" i="18"/>
  <c r="G28" i="18" s="1"/>
  <c r="H27" i="18"/>
  <c r="I27" i="18" s="1"/>
  <c r="F27" i="18"/>
  <c r="G27" i="18" s="1"/>
  <c r="H26" i="18"/>
  <c r="I26" i="18" s="1"/>
  <c r="F26" i="18"/>
  <c r="G26" i="18" s="1"/>
  <c r="H25" i="18"/>
  <c r="I25" i="18" s="1"/>
  <c r="F25" i="18"/>
  <c r="G25" i="18" s="1"/>
  <c r="D24" i="18"/>
  <c r="H23" i="18"/>
  <c r="I23" i="18" s="1"/>
  <c r="F23" i="18"/>
  <c r="G23" i="18" s="1"/>
  <c r="H22" i="18"/>
  <c r="I22" i="18" s="1"/>
  <c r="F22" i="18"/>
  <c r="G22" i="18" s="1"/>
  <c r="H21" i="18"/>
  <c r="I21" i="18" s="1"/>
  <c r="F21" i="18"/>
  <c r="G21" i="18" s="1"/>
  <c r="H20" i="18"/>
  <c r="I20" i="18" s="1"/>
  <c r="F20" i="18"/>
  <c r="G20" i="18" s="1"/>
  <c r="H19" i="18"/>
  <c r="I19" i="18" s="1"/>
  <c r="F19" i="18"/>
  <c r="G19" i="18" s="1"/>
  <c r="H18" i="18"/>
  <c r="I18" i="18" s="1"/>
  <c r="F18" i="18"/>
  <c r="G18" i="18" s="1"/>
  <c r="E17" i="18"/>
  <c r="D17" i="18"/>
  <c r="C17" i="18"/>
  <c r="H16" i="18"/>
  <c r="I16" i="18"/>
  <c r="F16" i="18"/>
  <c r="G16" i="18" s="1"/>
  <c r="H15" i="18"/>
  <c r="I15" i="18"/>
  <c r="F15" i="18"/>
  <c r="G15" i="18" s="1"/>
  <c r="H14" i="18"/>
  <c r="I14" i="18"/>
  <c r="F14" i="18"/>
  <c r="G14" i="18" s="1"/>
  <c r="H13" i="18"/>
  <c r="I13" i="18"/>
  <c r="F13" i="18"/>
  <c r="G13" i="18" s="1"/>
  <c r="E12" i="18"/>
  <c r="H12" i="18"/>
  <c r="I12" i="18" s="1"/>
  <c r="D12" i="18"/>
  <c r="F12" i="18" s="1"/>
  <c r="G12" i="18" s="1"/>
  <c r="C12" i="18"/>
  <c r="H11" i="18"/>
  <c r="I11" i="18" s="1"/>
  <c r="F11" i="18"/>
  <c r="G11" i="18" s="1"/>
  <c r="H10" i="18"/>
  <c r="I10" i="18" s="1"/>
  <c r="F10" i="18"/>
  <c r="G10" i="18" s="1"/>
  <c r="E9" i="18"/>
  <c r="F9" i="18" s="1"/>
  <c r="G9" i="18" s="1"/>
  <c r="D9" i="18"/>
  <c r="D8" i="18" s="1"/>
  <c r="D7" i="18" s="1"/>
  <c r="C9" i="18"/>
  <c r="E9" i="12"/>
  <c r="P23" i="12"/>
  <c r="Q23" i="12" s="1"/>
  <c r="R23" i="12" s="1"/>
  <c r="J17" i="12"/>
  <c r="I17" i="12"/>
  <c r="H17" i="12"/>
  <c r="G17" i="12"/>
  <c r="F17" i="12"/>
  <c r="E17" i="12"/>
  <c r="D17" i="12"/>
  <c r="O17" i="12"/>
  <c r="N17" i="12"/>
  <c r="M17" i="12"/>
  <c r="L17" i="12"/>
  <c r="K17" i="12"/>
  <c r="D40" i="12"/>
  <c r="D32" i="12"/>
  <c r="D29" i="12"/>
  <c r="D24" i="12" s="1"/>
  <c r="P24" i="12" s="1"/>
  <c r="Q24" i="12" s="1"/>
  <c r="R24" i="12" s="1"/>
  <c r="D12" i="12"/>
  <c r="D8" i="12" s="1"/>
  <c r="D7" i="12" s="1"/>
  <c r="D9" i="12"/>
  <c r="P22" i="12"/>
  <c r="Q22" i="12" s="1"/>
  <c r="R22" i="12"/>
  <c r="E11" i="5"/>
  <c r="F11" i="5" s="1"/>
  <c r="E16" i="5"/>
  <c r="F16" i="5" s="1"/>
  <c r="E38" i="5"/>
  <c r="F38" i="5" s="1"/>
  <c r="E36" i="5"/>
  <c r="F36" i="5" s="1"/>
  <c r="E30" i="5"/>
  <c r="F30" i="5" s="1"/>
  <c r="E20" i="5"/>
  <c r="F20" i="5" s="1"/>
  <c r="E14" i="5"/>
  <c r="F14" i="5" s="1"/>
  <c r="P30" i="12"/>
  <c r="Q30" i="12" s="1"/>
  <c r="R30" i="12" s="1"/>
  <c r="P31" i="12"/>
  <c r="Q31" i="12"/>
  <c r="R31" i="12" s="1"/>
  <c r="P25" i="12"/>
  <c r="Q25" i="12" s="1"/>
  <c r="R25" i="12" s="1"/>
  <c r="P26" i="12"/>
  <c r="Q26" i="12"/>
  <c r="R26" i="12" s="1"/>
  <c r="P27" i="12"/>
  <c r="Q27" i="12" s="1"/>
  <c r="R27" i="12" s="1"/>
  <c r="P28" i="12"/>
  <c r="Q28" i="12"/>
  <c r="R28" i="12" s="1"/>
  <c r="E42" i="5"/>
  <c r="F42" i="5" s="1"/>
  <c r="E10" i="5"/>
  <c r="F10" i="5" s="1"/>
  <c r="E13" i="5"/>
  <c r="F13" i="5" s="1"/>
  <c r="E15" i="5"/>
  <c r="F15" i="5" s="1"/>
  <c r="E18" i="5"/>
  <c r="F18" i="5" s="1"/>
  <c r="E19" i="5"/>
  <c r="F19" i="5" s="1"/>
  <c r="E21" i="5"/>
  <c r="F21" i="5" s="1"/>
  <c r="E22" i="5"/>
  <c r="F22" i="5" s="1"/>
  <c r="E27" i="5"/>
  <c r="F27" i="5" s="1"/>
  <c r="E31" i="5"/>
  <c r="F31" i="5" s="1"/>
  <c r="E33" i="5"/>
  <c r="F33" i="5" s="1"/>
  <c r="E34" i="5"/>
  <c r="F34" i="5" s="1"/>
  <c r="E35" i="5"/>
  <c r="F35" i="5" s="1"/>
  <c r="E39" i="5"/>
  <c r="F39" i="5" s="1"/>
  <c r="E41" i="5"/>
  <c r="F41" i="5" s="1"/>
  <c r="E43" i="5"/>
  <c r="F43" i="5" s="1"/>
  <c r="F9" i="12"/>
  <c r="G9" i="12"/>
  <c r="H9" i="12"/>
  <c r="I9" i="12"/>
  <c r="J9" i="12"/>
  <c r="J8" i="12" s="1"/>
  <c r="J7" i="12" s="1"/>
  <c r="K9" i="12"/>
  <c r="L9" i="12"/>
  <c r="M9" i="12"/>
  <c r="N9" i="12"/>
  <c r="O9" i="12"/>
  <c r="O8" i="12" s="1"/>
  <c r="P10" i="12"/>
  <c r="Q10" i="12" s="1"/>
  <c r="R10" i="12"/>
  <c r="P11" i="12"/>
  <c r="Q11" i="12"/>
  <c r="R11" i="12" s="1"/>
  <c r="E12" i="12"/>
  <c r="F12" i="12"/>
  <c r="G12" i="12"/>
  <c r="H12" i="12"/>
  <c r="H8" i="12" s="1"/>
  <c r="H7" i="12" s="1"/>
  <c r="I12" i="12"/>
  <c r="J12" i="12"/>
  <c r="K12" i="12"/>
  <c r="L12" i="12"/>
  <c r="L8" i="12" s="1"/>
  <c r="M12" i="12"/>
  <c r="N12" i="12"/>
  <c r="O12" i="12"/>
  <c r="P13" i="12"/>
  <c r="Q13" i="12" s="1"/>
  <c r="R13" i="12" s="1"/>
  <c r="P14" i="12"/>
  <c r="Q14" i="12"/>
  <c r="R14" i="12" s="1"/>
  <c r="P15" i="12"/>
  <c r="Q15" i="12" s="1"/>
  <c r="R15" i="12" s="1"/>
  <c r="P16" i="12"/>
  <c r="Q16" i="12" s="1"/>
  <c r="R16" i="12" s="1"/>
  <c r="P18" i="12"/>
  <c r="Q18" i="12" s="1"/>
  <c r="R18" i="12" s="1"/>
  <c r="P19" i="12"/>
  <c r="Q19" i="12"/>
  <c r="R19" i="12" s="1"/>
  <c r="P20" i="12"/>
  <c r="Q20" i="12" s="1"/>
  <c r="R20" i="12" s="1"/>
  <c r="P21" i="12"/>
  <c r="Q21" i="12"/>
  <c r="R21" i="12" s="1"/>
  <c r="E29" i="12"/>
  <c r="E24" i="12" s="1"/>
  <c r="E8" i="12" s="1"/>
  <c r="F29" i="12"/>
  <c r="F24" i="12" s="1"/>
  <c r="G29" i="12"/>
  <c r="G24" i="12" s="1"/>
  <c r="H29" i="12"/>
  <c r="H24" i="12" s="1"/>
  <c r="I29" i="12"/>
  <c r="I24" i="12" s="1"/>
  <c r="I8" i="12" s="1"/>
  <c r="I7" i="12" s="1"/>
  <c r="J29" i="12"/>
  <c r="J24" i="12" s="1"/>
  <c r="K29" i="12"/>
  <c r="K24" i="12" s="1"/>
  <c r="L29" i="12"/>
  <c r="L24" i="12" s="1"/>
  <c r="M29" i="12"/>
  <c r="M24" i="12" s="1"/>
  <c r="N29" i="12"/>
  <c r="N24" i="12" s="1"/>
  <c r="O29" i="12"/>
  <c r="O24" i="12" s="1"/>
  <c r="E32" i="12"/>
  <c r="F32" i="12"/>
  <c r="G32" i="12"/>
  <c r="G8" i="12" s="1"/>
  <c r="G7" i="12" s="1"/>
  <c r="H32" i="12"/>
  <c r="I32" i="12"/>
  <c r="J32" i="12"/>
  <c r="K32" i="12"/>
  <c r="K8" i="12" s="1"/>
  <c r="L32" i="12"/>
  <c r="M32" i="12"/>
  <c r="N32" i="12"/>
  <c r="O32" i="12"/>
  <c r="P33" i="12"/>
  <c r="Q33" i="12" s="1"/>
  <c r="R33" i="12" s="1"/>
  <c r="P34" i="12"/>
  <c r="Q34" i="12"/>
  <c r="R34" i="12" s="1"/>
  <c r="P35" i="12"/>
  <c r="Q35" i="12" s="1"/>
  <c r="R35" i="12" s="1"/>
  <c r="P36" i="12"/>
  <c r="Q36" i="12"/>
  <c r="R36" i="12" s="1"/>
  <c r="P37" i="12"/>
  <c r="P38" i="12"/>
  <c r="Q38" i="12"/>
  <c r="R38" i="12" s="1"/>
  <c r="P39" i="12"/>
  <c r="Q39" i="12" s="1"/>
  <c r="R39" i="12" s="1"/>
  <c r="E40" i="12"/>
  <c r="F40" i="12"/>
  <c r="G40" i="12"/>
  <c r="H40" i="12"/>
  <c r="I40" i="12"/>
  <c r="J40" i="12"/>
  <c r="K40" i="12"/>
  <c r="L40" i="12"/>
  <c r="M40" i="12"/>
  <c r="N40" i="12"/>
  <c r="O40" i="12"/>
  <c r="P41" i="12"/>
  <c r="Q41" i="12" s="1"/>
  <c r="R41" i="12" s="1"/>
  <c r="P42" i="12"/>
  <c r="Q42" i="12" s="1"/>
  <c r="R42" i="12"/>
  <c r="P43" i="12"/>
  <c r="Q43" i="12" s="1"/>
  <c r="R43" i="12" s="1"/>
  <c r="E26" i="5"/>
  <c r="F26" i="5" s="1"/>
  <c r="E37" i="5"/>
  <c r="F37" i="5" s="1"/>
  <c r="E28" i="5"/>
  <c r="F28" i="5" s="1"/>
  <c r="E23" i="5"/>
  <c r="F23" i="5" s="1"/>
  <c r="C24" i="18"/>
  <c r="P9" i="12"/>
  <c r="Q9" i="12" s="1"/>
  <c r="R9" i="12" s="1"/>
  <c r="E12" i="5"/>
  <c r="F12" i="5" s="1"/>
  <c r="E40" i="5"/>
  <c r="F40" i="5"/>
  <c r="Q37" i="12"/>
  <c r="R37" i="12" s="1"/>
  <c r="H17" i="18"/>
  <c r="I17" i="18"/>
  <c r="H29" i="18"/>
  <c r="I29" i="18" s="1"/>
  <c r="F29" i="18"/>
  <c r="G29" i="18" s="1"/>
  <c r="H40" i="18"/>
  <c r="I40" i="18" s="1"/>
  <c r="F8" i="12"/>
  <c r="F7" i="12" s="1"/>
  <c r="E8" i="18"/>
  <c r="E7" i="18" s="1"/>
  <c r="C8" i="12"/>
  <c r="C7" i="12" s="1"/>
  <c r="F8" i="18" l="1"/>
  <c r="G8" i="18" s="1"/>
  <c r="H24" i="18"/>
  <c r="I24" i="18" s="1"/>
  <c r="P29" i="12"/>
  <c r="Q29" i="12" s="1"/>
  <c r="R29" i="12" s="1"/>
  <c r="M8" i="12"/>
  <c r="M7" i="12" s="1"/>
  <c r="P12" i="12"/>
  <c r="Q12" i="12" s="1"/>
  <c r="R12" i="12" s="1"/>
  <c r="F17" i="18"/>
  <c r="G17" i="18" s="1"/>
  <c r="P40" i="12"/>
  <c r="Q40" i="12" s="1"/>
  <c r="R40" i="12" s="1"/>
  <c r="H9" i="18"/>
  <c r="I9" i="18" s="1"/>
  <c r="F32" i="18"/>
  <c r="G32" i="18" s="1"/>
  <c r="L7" i="12"/>
  <c r="E7" i="12"/>
  <c r="O7" i="12"/>
  <c r="K7" i="12"/>
  <c r="F7" i="18"/>
  <c r="G7" i="18" s="1"/>
  <c r="P32" i="12"/>
  <c r="Q32" i="12" s="1"/>
  <c r="R32" i="12" s="1"/>
  <c r="N8" i="12"/>
  <c r="N7" i="12" s="1"/>
  <c r="C8" i="18"/>
  <c r="E32" i="5"/>
  <c r="F32" i="5" s="1"/>
  <c r="C8" i="5"/>
  <c r="C7" i="5" s="1"/>
  <c r="P17" i="12"/>
  <c r="Q17" i="12" s="1"/>
  <c r="R17" i="12" s="1"/>
  <c r="D8" i="5"/>
  <c r="P7" i="12" l="1"/>
  <c r="Q7" i="12" s="1"/>
  <c r="R7" i="12" s="1"/>
  <c r="E8" i="5"/>
  <c r="F8" i="5" s="1"/>
  <c r="D7" i="5"/>
  <c r="E7" i="5" s="1"/>
  <c r="F7" i="5" s="1"/>
  <c r="C7" i="18"/>
  <c r="H7" i="18" s="1"/>
  <c r="I7" i="18" s="1"/>
  <c r="H8" i="18"/>
  <c r="I8" i="18" s="1"/>
  <c r="P8" i="12"/>
  <c r="Q8" i="12" s="1"/>
  <c r="R8" i="12" s="1"/>
</calcChain>
</file>

<file path=xl/sharedStrings.xml><?xml version="1.0" encoding="utf-8"?>
<sst xmlns="http://schemas.openxmlformats.org/spreadsheetml/2006/main" count="164" uniqueCount="68">
  <si>
    <t>IVA</t>
  </si>
  <si>
    <t>Declaraciones</t>
  </si>
  <si>
    <t>Importación</t>
  </si>
  <si>
    <t>Retenciones</t>
  </si>
  <si>
    <t>Pago a Cuenta</t>
  </si>
  <si>
    <t>Transferencia de Bienes</t>
  </si>
  <si>
    <t>Migración y Turismo</t>
  </si>
  <si>
    <t>FOVIAL</t>
  </si>
  <si>
    <t>Concepto</t>
  </si>
  <si>
    <t>IMPUESTO SOBRE LA RENTA</t>
  </si>
  <si>
    <t>DERECHOS ARANCELARIOS A LA IMPORTACION</t>
  </si>
  <si>
    <t>Cerveza</t>
  </si>
  <si>
    <t>Cigarrillo</t>
  </si>
  <si>
    <t>Armas, munic., explos. Y similares</t>
  </si>
  <si>
    <t>OTROS IMP. Y GRAV. DIVERSOS</t>
  </si>
  <si>
    <t>s/ Llamadas Prov del Exterior</t>
  </si>
  <si>
    <t>Impto. Esp. 1er Matricula</t>
  </si>
  <si>
    <t>PROMOCION TURISMO</t>
  </si>
  <si>
    <t>TRANSPORTE PUBLICO</t>
  </si>
  <si>
    <t>Fuente: Dirección General de Tesorería</t>
  </si>
  <si>
    <t>FEFE</t>
  </si>
  <si>
    <t>DUI</t>
  </si>
  <si>
    <t>CONTRIBUCIONES ESPECIALES</t>
  </si>
  <si>
    <t>2. NO TRIBUTARIOS</t>
  </si>
  <si>
    <t>1. TRIBUTARIOS Y CONTRIBUCIONES</t>
  </si>
  <si>
    <t>INGRESOS CORRIENTES Y CONTRIBUCIONES (1+2)</t>
  </si>
  <si>
    <t>Gaseosa y otras bebidas no carbonatadas</t>
  </si>
  <si>
    <t>(Montos en Millones de US$)</t>
  </si>
  <si>
    <t>Variaciones</t>
  </si>
  <si>
    <t>Abs.</t>
  </si>
  <si>
    <t>%</t>
  </si>
  <si>
    <r>
      <t xml:space="preserve">Otros </t>
    </r>
    <r>
      <rPr>
        <b/>
        <vertAlign val="superscript"/>
        <sz val="12"/>
        <rFont val="Arial"/>
        <family val="2"/>
      </rPr>
      <t>1/</t>
    </r>
  </si>
  <si>
    <r>
      <t xml:space="preserve">1/ </t>
    </r>
    <r>
      <rPr>
        <b/>
        <sz val="9"/>
        <rFont val="Arial"/>
        <family val="2"/>
      </rPr>
      <t>Incluye ingresos financieros; tasas y derechos; venta de bienes y servicios; y transferencias corrientes</t>
    </r>
  </si>
  <si>
    <t>AZUCAR EXTRAIDA</t>
  </si>
  <si>
    <t>Productos Alcohólicos</t>
  </si>
  <si>
    <t xml:space="preserve">Abs. </t>
  </si>
  <si>
    <t>IMPUESTOS SELECTIVOS AL CONSUMO</t>
  </si>
  <si>
    <t>FONAT</t>
  </si>
  <si>
    <t>Ene.</t>
  </si>
  <si>
    <t>Feb.</t>
  </si>
  <si>
    <t>Mar.</t>
  </si>
  <si>
    <t>Abr.</t>
  </si>
  <si>
    <t>May.</t>
  </si>
  <si>
    <t>Jun.</t>
  </si>
  <si>
    <t>Jul.</t>
  </si>
  <si>
    <t>Ago.</t>
  </si>
  <si>
    <t>Sep.</t>
  </si>
  <si>
    <t>Oct.</t>
  </si>
  <si>
    <t>Nov.</t>
  </si>
  <si>
    <t>Dic.</t>
  </si>
  <si>
    <t>INGRESOS CORRIENTES Y CONTRIBUCIONES</t>
  </si>
  <si>
    <t>DERECHOS ARANCELARIOS A LA IMPORT.</t>
  </si>
  <si>
    <t>Ad-valorem sobre combustibles</t>
  </si>
  <si>
    <t>Impuesto a operaciones financieras</t>
  </si>
  <si>
    <t>Al cheque y a las transferencias electrónicas</t>
  </si>
  <si>
    <t>Retención para el control de la liquidez (Acreditable)</t>
  </si>
  <si>
    <t>SEGURIDAD PUBLICA (CESC)</t>
  </si>
  <si>
    <t>SEGURIDAD PUBLICA (Grandes Contribuyentes)</t>
  </si>
  <si>
    <t>Año 2019</t>
  </si>
  <si>
    <t>Año 2020</t>
  </si>
  <si>
    <t>Pto. 2020</t>
  </si>
  <si>
    <t>Variac. 20 / Pto. 20</t>
  </si>
  <si>
    <t>Variac. 20 / 19</t>
  </si>
  <si>
    <t>Al  31 May.</t>
  </si>
  <si>
    <t>Al 31 May.</t>
  </si>
  <si>
    <t xml:space="preserve">COMPARATIVO ACUMULADO DEL 1 AL  31 DE MAYO DE 2020, VRS EJECUTADO  2019 Y PRESUPUESTO 2020 </t>
  </si>
  <si>
    <t xml:space="preserve">COMPARATIVO ACUMULADO AL 31 DE MAYO DE 20120, VRS EJECUTADO 2019 </t>
  </si>
  <si>
    <t xml:space="preserve">INGRESOS AL 31 DE MAYO DE 2020, VRS EJECUTADO  2019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</si>
</sst>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#,##0.000000"/>
  </numFmts>
  <fonts count="15" x14ac:knownFonts="1">
    <font>
      <sz val="10"/>
      <name val="Arial"/>
    </font>
    <font>
      <sz val="8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12"/>
      <name val="Arial"/>
      <family val="2"/>
    </font>
    <font>
      <b/>
      <sz val="12"/>
      <color indexed="9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b/>
      <vertAlign val="superscript"/>
      <sz val="12"/>
      <name val="Arial"/>
      <family val="2"/>
    </font>
    <font>
      <b/>
      <vertAlign val="superscript"/>
      <sz val="9"/>
      <name val="Arial"/>
      <family val="2"/>
    </font>
    <font>
      <sz val="12"/>
      <color theme="0"/>
      <name val="Arial"/>
      <family val="2"/>
    </font>
    <font>
      <b/>
      <sz val="11"/>
      <color theme="0"/>
      <name val="Arial"/>
      <family val="2"/>
    </font>
    <font>
      <b/>
      <sz val="12"/>
      <color theme="0"/>
      <name val="Arial"/>
      <family val="2"/>
    </font>
    <font>
      <sz val="12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5789"/>
        <bgColor indexed="64"/>
      </patternFill>
    </fill>
    <fill>
      <patternFill patternType="solid">
        <fgColor rgb="FFF7A823"/>
        <bgColor indexed="64"/>
      </patternFill>
    </fill>
    <fill>
      <patternFill patternType="solid">
        <fgColor rgb="FF94D4E9"/>
        <bgColor indexed="64"/>
      </patternFill>
    </fill>
  </fills>
  <borders count="5">
    <border>
      <left/>
      <right/>
      <top/>
      <bottom/>
      <diagonal/>
    </border>
    <border>
      <left style="thin">
        <color rgb="FFF7A823"/>
      </left>
      <right style="thin">
        <color rgb="FFF7A823"/>
      </right>
      <top style="thin">
        <color rgb="FFF7A823"/>
      </top>
      <bottom style="thin">
        <color rgb="FFF7A823"/>
      </bottom>
      <diagonal/>
    </border>
    <border>
      <left style="thin">
        <color rgb="FFF7A823"/>
      </left>
      <right style="thin">
        <color rgb="FFF7A823"/>
      </right>
      <top style="thin">
        <color rgb="FFF7A823"/>
      </top>
      <bottom/>
      <diagonal/>
    </border>
    <border>
      <left style="thin">
        <color rgb="FFF7A823"/>
      </left>
      <right style="thin">
        <color rgb="FFF7A823"/>
      </right>
      <top/>
      <bottom style="thin">
        <color rgb="FFF7A823"/>
      </bottom>
      <diagonal/>
    </border>
    <border>
      <left/>
      <right/>
      <top style="thin">
        <color rgb="FFF7A823"/>
      </top>
      <bottom/>
      <diagonal/>
    </border>
  </borders>
  <cellStyleXfs count="2">
    <xf numFmtId="0" fontId="0" fillId="0" borderId="0"/>
    <xf numFmtId="0" fontId="6" fillId="0" borderId="0"/>
  </cellStyleXfs>
  <cellXfs count="42">
    <xf numFmtId="0" fontId="0" fillId="0" borderId="0" xfId="0"/>
    <xf numFmtId="0" fontId="7" fillId="0" borderId="0" xfId="0" applyFont="1" applyAlignment="1"/>
    <xf numFmtId="0" fontId="8" fillId="0" borderId="0" xfId="0" applyFont="1"/>
    <xf numFmtId="0" fontId="0" fillId="0" borderId="0" xfId="0" applyFill="1"/>
    <xf numFmtId="0" fontId="6" fillId="0" borderId="0" xfId="0" applyFont="1" applyFill="1"/>
    <xf numFmtId="0" fontId="6" fillId="2" borderId="0" xfId="0" applyFont="1" applyFill="1"/>
    <xf numFmtId="0" fontId="0" fillId="2" borderId="0" xfId="0" applyFill="1"/>
    <xf numFmtId="0" fontId="3" fillId="2" borderId="0" xfId="0" applyFont="1" applyFill="1" applyBorder="1"/>
    <xf numFmtId="0" fontId="10" fillId="0" borderId="0" xfId="0" applyFont="1" applyFill="1" applyBorder="1" applyAlignment="1">
      <alignment horizontal="justify" vertical="center" wrapText="1"/>
    </xf>
    <xf numFmtId="164" fontId="0" fillId="0" borderId="0" xfId="0" applyNumberFormat="1"/>
    <xf numFmtId="165" fontId="0" fillId="0" borderId="0" xfId="0" applyNumberFormat="1" applyFill="1"/>
    <xf numFmtId="0" fontId="4" fillId="2" borderId="1" xfId="0" applyFont="1" applyFill="1" applyBorder="1" applyAlignment="1">
      <alignment horizontal="left" indent="2"/>
    </xf>
    <xf numFmtId="164" fontId="4" fillId="2" borderId="1" xfId="0" applyNumberFormat="1" applyFont="1" applyFill="1" applyBorder="1"/>
    <xf numFmtId="164" fontId="11" fillId="2" borderId="1" xfId="0" applyNumberFormat="1" applyFont="1" applyFill="1" applyBorder="1"/>
    <xf numFmtId="0" fontId="4" fillId="2" borderId="1" xfId="0" applyFont="1" applyFill="1" applyBorder="1" applyAlignment="1">
      <alignment horizontal="left" indent="3"/>
    </xf>
    <xf numFmtId="0" fontId="12" fillId="3" borderId="2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/>
    <xf numFmtId="164" fontId="2" fillId="4" borderId="1" xfId="0" applyNumberFormat="1" applyFont="1" applyFill="1" applyBorder="1" applyAlignment="1"/>
    <xf numFmtId="164" fontId="2" fillId="4" borderId="1" xfId="0" applyNumberFormat="1" applyFont="1" applyFill="1" applyBorder="1"/>
    <xf numFmtId="0" fontId="2" fillId="5" borderId="1" xfId="0" applyFont="1" applyFill="1" applyBorder="1"/>
    <xf numFmtId="164" fontId="2" fillId="5" borderId="1" xfId="0" applyNumberFormat="1" applyFont="1" applyFill="1" applyBorder="1"/>
    <xf numFmtId="0" fontId="2" fillId="5" borderId="1" xfId="0" applyFont="1" applyFill="1" applyBorder="1" applyAlignment="1">
      <alignment horizontal="left" indent="1"/>
    </xf>
    <xf numFmtId="0" fontId="2" fillId="2" borderId="4" xfId="0" applyFont="1" applyFill="1" applyBorder="1"/>
    <xf numFmtId="164" fontId="2" fillId="2" borderId="4" xfId="0" applyNumberFormat="1" applyFont="1" applyFill="1" applyBorder="1"/>
    <xf numFmtId="164" fontId="5" fillId="2" borderId="4" xfId="0" applyNumberFormat="1" applyFont="1" applyFill="1" applyBorder="1"/>
    <xf numFmtId="0" fontId="13" fillId="3" borderId="2" xfId="0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2" fillId="2" borderId="0" xfId="0" applyFont="1" applyFill="1" applyBorder="1"/>
    <xf numFmtId="164" fontId="2" fillId="2" borderId="0" xfId="0" applyNumberFormat="1" applyFont="1" applyFill="1" applyBorder="1"/>
    <xf numFmtId="164" fontId="5" fillId="2" borderId="0" xfId="0" applyNumberFormat="1" applyFont="1" applyFill="1" applyBorder="1"/>
    <xf numFmtId="0" fontId="13" fillId="3" borderId="1" xfId="0" applyFont="1" applyFill="1" applyBorder="1" applyAlignment="1">
      <alignment horizontal="center" vertical="center" wrapText="1"/>
    </xf>
    <xf numFmtId="164" fontId="14" fillId="2" borderId="1" xfId="0" applyNumberFormat="1" applyFont="1" applyFill="1" applyBorder="1"/>
    <xf numFmtId="164" fontId="14" fillId="0" borderId="1" xfId="0" applyNumberFormat="1" applyFont="1" applyFill="1" applyBorder="1"/>
    <xf numFmtId="0" fontId="2" fillId="2" borderId="0" xfId="0" applyFont="1" applyFill="1" applyAlignment="1">
      <alignment horizontal="center"/>
    </xf>
    <xf numFmtId="0" fontId="13" fillId="3" borderId="1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justify" vertical="center" wrapText="1"/>
    </xf>
    <xf numFmtId="0" fontId="13" fillId="3" borderId="1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rgb="FF002060"/>
    <pageSetUpPr fitToPage="1"/>
  </sheetPr>
  <dimension ref="A1:Z53"/>
  <sheetViews>
    <sheetView zoomScale="80" zoomScaleNormal="80" workbookViewId="0">
      <selection activeCell="U5" sqref="U5"/>
    </sheetView>
  </sheetViews>
  <sheetFormatPr baseColWidth="10" defaultRowHeight="12.75" x14ac:dyDescent="0.2"/>
  <cols>
    <col min="1" max="1" width="1.7109375" customWidth="1"/>
    <col min="2" max="2" width="59.5703125" customWidth="1"/>
    <col min="3" max="3" width="10.7109375" customWidth="1"/>
    <col min="4" max="5" width="7.85546875" customWidth="1"/>
    <col min="6" max="6" width="8" customWidth="1"/>
    <col min="7" max="8" width="7.7109375" customWidth="1"/>
    <col min="9" max="15" width="7.7109375" hidden="1" customWidth="1"/>
    <col min="16" max="16" width="10.7109375" customWidth="1"/>
    <col min="17" max="18" width="9.7109375" customWidth="1"/>
    <col min="19" max="19" width="1.7109375" customWidth="1"/>
    <col min="21" max="21" width="13.7109375" bestFit="1" customWidth="1"/>
  </cols>
  <sheetData>
    <row r="1" spans="1:22" x14ac:dyDescent="0.2">
      <c r="B1" s="3"/>
      <c r="C1" s="3"/>
      <c r="D1" s="3"/>
      <c r="E1" s="3"/>
      <c r="F1" s="3"/>
      <c r="G1" s="3"/>
      <c r="H1" s="3"/>
      <c r="I1" s="3"/>
      <c r="J1" s="3"/>
      <c r="K1" s="6"/>
      <c r="L1" s="3"/>
      <c r="M1" s="3"/>
      <c r="N1" s="3"/>
      <c r="O1" s="3"/>
      <c r="P1" s="3"/>
      <c r="Q1" s="3"/>
      <c r="R1" s="3"/>
    </row>
    <row r="2" spans="1:22" ht="15.75" x14ac:dyDescent="0.25">
      <c r="A2" s="6"/>
      <c r="B2" s="36" t="s">
        <v>67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6"/>
    </row>
    <row r="3" spans="1:22" ht="16.5" customHeight="1" x14ac:dyDescent="0.25">
      <c r="A3" s="6"/>
      <c r="B3" s="36" t="s">
        <v>27</v>
      </c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6"/>
    </row>
    <row r="4" spans="1:22" x14ac:dyDescent="0.2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3"/>
      <c r="U4" s="3"/>
      <c r="V4" s="3"/>
    </row>
    <row r="5" spans="1:22" ht="24.95" customHeight="1" x14ac:dyDescent="0.2">
      <c r="A5" s="6"/>
      <c r="B5" s="37" t="s">
        <v>8</v>
      </c>
      <c r="C5" s="15" t="s">
        <v>58</v>
      </c>
      <c r="D5" s="38" t="s">
        <v>59</v>
      </c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9" t="s">
        <v>28</v>
      </c>
      <c r="R5" s="39"/>
      <c r="S5" s="6"/>
      <c r="T5" s="3"/>
      <c r="U5" s="3"/>
      <c r="V5" s="3"/>
    </row>
    <row r="6" spans="1:22" ht="31.5" customHeight="1" x14ac:dyDescent="0.2">
      <c r="A6" s="6"/>
      <c r="B6" s="37"/>
      <c r="C6" s="16" t="s">
        <v>63</v>
      </c>
      <c r="D6" s="17" t="s">
        <v>38</v>
      </c>
      <c r="E6" s="17" t="s">
        <v>39</v>
      </c>
      <c r="F6" s="17" t="s">
        <v>40</v>
      </c>
      <c r="G6" s="17" t="s">
        <v>41</v>
      </c>
      <c r="H6" s="17" t="s">
        <v>42</v>
      </c>
      <c r="I6" s="17" t="s">
        <v>43</v>
      </c>
      <c r="J6" s="17" t="s">
        <v>44</v>
      </c>
      <c r="K6" s="17" t="s">
        <v>45</v>
      </c>
      <c r="L6" s="17" t="s">
        <v>46</v>
      </c>
      <c r="M6" s="17" t="s">
        <v>47</v>
      </c>
      <c r="N6" s="17" t="s">
        <v>48</v>
      </c>
      <c r="O6" s="17" t="s">
        <v>49</v>
      </c>
      <c r="P6" s="17" t="s">
        <v>63</v>
      </c>
      <c r="Q6" s="17" t="s">
        <v>29</v>
      </c>
      <c r="R6" s="17" t="s">
        <v>30</v>
      </c>
      <c r="S6" s="6"/>
      <c r="T6" s="3"/>
      <c r="U6" s="3"/>
      <c r="V6" s="3"/>
    </row>
    <row r="7" spans="1:22" ht="21" customHeight="1" x14ac:dyDescent="0.25">
      <c r="A7" s="6"/>
      <c r="B7" s="18" t="s">
        <v>50</v>
      </c>
      <c r="C7" s="19">
        <f>+C8+C40</f>
        <v>2455.7137200000002</v>
      </c>
      <c r="D7" s="19">
        <f>+D8+D40</f>
        <v>517.72319999999991</v>
      </c>
      <c r="E7" s="19">
        <f t="shared" ref="E7:O7" si="0">+E8+E40</f>
        <v>381.00759999999997</v>
      </c>
      <c r="F7" s="19">
        <f t="shared" si="0"/>
        <v>412.18850000000003</v>
      </c>
      <c r="G7" s="19">
        <f t="shared" si="0"/>
        <v>556.02370000000008</v>
      </c>
      <c r="H7" s="19">
        <f t="shared" si="0"/>
        <v>264.28810999999996</v>
      </c>
      <c r="I7" s="19">
        <f t="shared" si="0"/>
        <v>0</v>
      </c>
      <c r="J7" s="19">
        <f t="shared" si="0"/>
        <v>0</v>
      </c>
      <c r="K7" s="19">
        <f t="shared" si="0"/>
        <v>0</v>
      </c>
      <c r="L7" s="19">
        <f t="shared" si="0"/>
        <v>0</v>
      </c>
      <c r="M7" s="19">
        <f t="shared" si="0"/>
        <v>0</v>
      </c>
      <c r="N7" s="19">
        <f t="shared" si="0"/>
        <v>0</v>
      </c>
      <c r="O7" s="19">
        <f t="shared" si="0"/>
        <v>0</v>
      </c>
      <c r="P7" s="19">
        <f t="shared" ref="P7:P43" si="1">SUM(D7:O7)</f>
        <v>2131.2311099999997</v>
      </c>
      <c r="Q7" s="20">
        <f t="shared" ref="Q7:Q43" si="2">+P7-C7</f>
        <v>-324.48261000000048</v>
      </c>
      <c r="R7" s="20">
        <f t="shared" ref="R7:R43" si="3">+Q7/C7*100</f>
        <v>-13.213372851946295</v>
      </c>
      <c r="S7" s="6"/>
      <c r="T7" s="10"/>
      <c r="U7" s="10"/>
      <c r="V7" s="10"/>
    </row>
    <row r="8" spans="1:22" ht="21" customHeight="1" x14ac:dyDescent="0.25">
      <c r="A8" s="6"/>
      <c r="B8" s="21" t="s">
        <v>24</v>
      </c>
      <c r="C8" s="22">
        <f>+C9+C12+C16+C17+C24+C32</f>
        <v>2338.5473200000001</v>
      </c>
      <c r="D8" s="22">
        <f>+D9+D12+D16+D17+D24+D32</f>
        <v>470.44009999999997</v>
      </c>
      <c r="E8" s="22">
        <f t="shared" ref="E8:O8" si="4">+E9+E12+E16+E17+E24+E32</f>
        <v>367.49339999999995</v>
      </c>
      <c r="F8" s="22">
        <f t="shared" si="4"/>
        <v>368.42</v>
      </c>
      <c r="G8" s="22">
        <f t="shared" si="4"/>
        <v>552.15910000000008</v>
      </c>
      <c r="H8" s="22">
        <f t="shared" si="4"/>
        <v>256.47330999999997</v>
      </c>
      <c r="I8" s="22">
        <f t="shared" si="4"/>
        <v>0</v>
      </c>
      <c r="J8" s="22">
        <f t="shared" si="4"/>
        <v>0</v>
      </c>
      <c r="K8" s="22">
        <f t="shared" si="4"/>
        <v>0</v>
      </c>
      <c r="L8" s="22">
        <f t="shared" si="4"/>
        <v>0</v>
      </c>
      <c r="M8" s="22">
        <f t="shared" si="4"/>
        <v>0</v>
      </c>
      <c r="N8" s="22">
        <f t="shared" si="4"/>
        <v>0</v>
      </c>
      <c r="O8" s="22">
        <f t="shared" si="4"/>
        <v>0</v>
      </c>
      <c r="P8" s="22">
        <f t="shared" si="1"/>
        <v>2014.9859099999999</v>
      </c>
      <c r="Q8" s="22">
        <f t="shared" si="2"/>
        <v>-323.56141000000025</v>
      </c>
      <c r="R8" s="22">
        <f t="shared" si="3"/>
        <v>-13.836000119937717</v>
      </c>
      <c r="S8" s="6"/>
      <c r="T8" s="10"/>
      <c r="U8" s="10"/>
      <c r="V8" s="10"/>
    </row>
    <row r="9" spans="1:22" ht="21" customHeight="1" x14ac:dyDescent="0.25">
      <c r="A9" s="6"/>
      <c r="B9" s="23" t="s">
        <v>0</v>
      </c>
      <c r="C9" s="22">
        <f>SUM(C10:C11)</f>
        <v>926.08559999999989</v>
      </c>
      <c r="D9" s="22">
        <f>SUM(D10:D11)</f>
        <v>222.24670000000003</v>
      </c>
      <c r="E9" s="22">
        <f t="shared" ref="E9:O9" si="5">SUM(E10:E11)</f>
        <v>178.35309999999998</v>
      </c>
      <c r="F9" s="22">
        <f t="shared" si="5"/>
        <v>184.89589999999998</v>
      </c>
      <c r="G9" s="22">
        <f t="shared" si="5"/>
        <v>144.79599999999999</v>
      </c>
      <c r="H9" s="22">
        <f t="shared" si="5"/>
        <v>121.77680000000001</v>
      </c>
      <c r="I9" s="22">
        <f t="shared" si="5"/>
        <v>0</v>
      </c>
      <c r="J9" s="22">
        <f t="shared" si="5"/>
        <v>0</v>
      </c>
      <c r="K9" s="22">
        <f t="shared" si="5"/>
        <v>0</v>
      </c>
      <c r="L9" s="22">
        <f t="shared" si="5"/>
        <v>0</v>
      </c>
      <c r="M9" s="22">
        <f t="shared" si="5"/>
        <v>0</v>
      </c>
      <c r="N9" s="22">
        <f t="shared" si="5"/>
        <v>0</v>
      </c>
      <c r="O9" s="22">
        <f t="shared" si="5"/>
        <v>0</v>
      </c>
      <c r="P9" s="22">
        <f t="shared" si="1"/>
        <v>852.06849999999997</v>
      </c>
      <c r="Q9" s="22">
        <f t="shared" si="2"/>
        <v>-74.017099999999914</v>
      </c>
      <c r="R9" s="22">
        <f t="shared" si="3"/>
        <v>-7.9924685147895538</v>
      </c>
      <c r="S9" s="6"/>
      <c r="T9" s="10"/>
      <c r="U9" s="10"/>
      <c r="V9" s="10"/>
    </row>
    <row r="10" spans="1:22" ht="15" customHeight="1" x14ac:dyDescent="0.2">
      <c r="A10" s="6"/>
      <c r="B10" s="11" t="s">
        <v>1</v>
      </c>
      <c r="C10" s="12">
        <v>441.79399999999998</v>
      </c>
      <c r="D10" s="12">
        <v>120.20110000000001</v>
      </c>
      <c r="E10" s="12">
        <v>88.830700000000007</v>
      </c>
      <c r="F10" s="12">
        <v>93.122599999999991</v>
      </c>
      <c r="G10" s="12">
        <v>79.714900000000014</v>
      </c>
      <c r="H10" s="12">
        <v>58.268800000000006</v>
      </c>
      <c r="I10" s="12"/>
      <c r="J10" s="12"/>
      <c r="K10" s="12"/>
      <c r="L10" s="12"/>
      <c r="M10" s="12"/>
      <c r="N10" s="12"/>
      <c r="O10" s="12"/>
      <c r="P10" s="12">
        <f t="shared" si="1"/>
        <v>440.13810000000001</v>
      </c>
      <c r="Q10" s="12">
        <f t="shared" si="2"/>
        <v>-1.6558999999999742</v>
      </c>
      <c r="R10" s="12">
        <f t="shared" si="3"/>
        <v>-0.37481269550966612</v>
      </c>
      <c r="S10" s="6"/>
      <c r="T10" s="10"/>
      <c r="U10" s="10"/>
      <c r="V10" s="10"/>
    </row>
    <row r="11" spans="1:22" ht="15" customHeight="1" x14ac:dyDescent="0.2">
      <c r="A11" s="6"/>
      <c r="B11" s="11" t="s">
        <v>2</v>
      </c>
      <c r="C11" s="12">
        <v>484.29159999999996</v>
      </c>
      <c r="D11" s="12">
        <v>102.04560000000001</v>
      </c>
      <c r="E11" s="12">
        <v>89.52239999999999</v>
      </c>
      <c r="F11" s="12">
        <v>91.773299999999992</v>
      </c>
      <c r="G11" s="12">
        <v>65.081099999999992</v>
      </c>
      <c r="H11" s="12">
        <v>63.508000000000003</v>
      </c>
      <c r="I11" s="12"/>
      <c r="J11" s="12"/>
      <c r="K11" s="12"/>
      <c r="L11" s="12"/>
      <c r="M11" s="12"/>
      <c r="N11" s="12"/>
      <c r="O11" s="12"/>
      <c r="P11" s="12">
        <f>SUM(D11:O11)</f>
        <v>411.93039999999996</v>
      </c>
      <c r="Q11" s="12">
        <f t="shared" si="2"/>
        <v>-72.361199999999997</v>
      </c>
      <c r="R11" s="12">
        <f t="shared" si="3"/>
        <v>-14.941659116119297</v>
      </c>
      <c r="S11" s="6"/>
      <c r="T11" s="10"/>
      <c r="U11" s="10"/>
      <c r="V11" s="10"/>
    </row>
    <row r="12" spans="1:22" ht="21" customHeight="1" x14ac:dyDescent="0.25">
      <c r="A12" s="6"/>
      <c r="B12" s="23" t="s">
        <v>9</v>
      </c>
      <c r="C12" s="22">
        <f>SUM(C13:C15)</f>
        <v>1053.9667000000002</v>
      </c>
      <c r="D12" s="22">
        <f>SUM(D13:D15)</f>
        <v>188.18170000000001</v>
      </c>
      <c r="E12" s="22">
        <f t="shared" ref="E12:O12" si="6">SUM(E13:E15)</f>
        <v>133.56609999999998</v>
      </c>
      <c r="F12" s="22">
        <f t="shared" si="6"/>
        <v>129.0025</v>
      </c>
      <c r="G12" s="22">
        <f t="shared" si="6"/>
        <v>311.38180000000006</v>
      </c>
      <c r="H12" s="22">
        <f t="shared" si="6"/>
        <v>102.4727</v>
      </c>
      <c r="I12" s="22">
        <f t="shared" si="6"/>
        <v>0</v>
      </c>
      <c r="J12" s="22">
        <f t="shared" si="6"/>
        <v>0</v>
      </c>
      <c r="K12" s="22">
        <f t="shared" si="6"/>
        <v>0</v>
      </c>
      <c r="L12" s="22">
        <f t="shared" si="6"/>
        <v>0</v>
      </c>
      <c r="M12" s="22">
        <f t="shared" si="6"/>
        <v>0</v>
      </c>
      <c r="N12" s="22">
        <f t="shared" si="6"/>
        <v>0</v>
      </c>
      <c r="O12" s="22">
        <f t="shared" si="6"/>
        <v>0</v>
      </c>
      <c r="P12" s="22">
        <f t="shared" si="1"/>
        <v>864.60480000000007</v>
      </c>
      <c r="Q12" s="22">
        <f t="shared" si="2"/>
        <v>-189.36190000000011</v>
      </c>
      <c r="R12" s="22">
        <f t="shared" si="3"/>
        <v>-17.966592303153416</v>
      </c>
      <c r="S12" s="6"/>
      <c r="T12" s="10"/>
      <c r="U12" s="10"/>
      <c r="V12" s="10"/>
    </row>
    <row r="13" spans="1:22" ht="15" customHeight="1" x14ac:dyDescent="0.2">
      <c r="A13" s="6"/>
      <c r="B13" s="11" t="s">
        <v>1</v>
      </c>
      <c r="C13" s="12">
        <v>411.02680000000004</v>
      </c>
      <c r="D13" s="12">
        <v>0.8758999999999999</v>
      </c>
      <c r="E13" s="12">
        <v>4.9178000000000006</v>
      </c>
      <c r="F13" s="12">
        <v>11.904199999999999</v>
      </c>
      <c r="G13" s="12">
        <v>195.01140000000004</v>
      </c>
      <c r="H13" s="12">
        <v>17.5061</v>
      </c>
      <c r="I13" s="12"/>
      <c r="J13" s="12"/>
      <c r="K13" s="12"/>
      <c r="L13" s="12"/>
      <c r="M13" s="12"/>
      <c r="N13" s="12"/>
      <c r="O13" s="12"/>
      <c r="P13" s="12">
        <f t="shared" si="1"/>
        <v>230.21540000000005</v>
      </c>
      <c r="Q13" s="12">
        <f t="shared" si="2"/>
        <v>-180.81139999999999</v>
      </c>
      <c r="R13" s="12">
        <f t="shared" si="3"/>
        <v>-43.990172903567355</v>
      </c>
      <c r="S13" s="6"/>
      <c r="T13" s="10"/>
      <c r="U13" s="10"/>
      <c r="V13" s="10"/>
    </row>
    <row r="14" spans="1:22" ht="15" customHeight="1" x14ac:dyDescent="0.2">
      <c r="A14" s="6"/>
      <c r="B14" s="11" t="s">
        <v>3</v>
      </c>
      <c r="C14" s="12">
        <v>429.8904</v>
      </c>
      <c r="D14" s="12">
        <v>133.54910000000001</v>
      </c>
      <c r="E14" s="12">
        <v>82.937099999999987</v>
      </c>
      <c r="F14" s="12">
        <v>73.865499999999983</v>
      </c>
      <c r="G14" s="12">
        <v>82.544499999999999</v>
      </c>
      <c r="H14" s="12">
        <v>65.105999999999995</v>
      </c>
      <c r="I14" s="12"/>
      <c r="J14" s="12"/>
      <c r="K14" s="12"/>
      <c r="L14" s="12"/>
      <c r="M14" s="12"/>
      <c r="N14" s="12"/>
      <c r="O14" s="12"/>
      <c r="P14" s="12">
        <f t="shared" si="1"/>
        <v>438.00220000000002</v>
      </c>
      <c r="Q14" s="12">
        <f t="shared" si="2"/>
        <v>8.1118000000000166</v>
      </c>
      <c r="R14" s="12">
        <f t="shared" si="3"/>
        <v>1.8869460681141093</v>
      </c>
      <c r="S14" s="6"/>
      <c r="T14" s="10"/>
      <c r="U14" s="10"/>
      <c r="V14" s="10"/>
    </row>
    <row r="15" spans="1:22" ht="15" customHeight="1" x14ac:dyDescent="0.2">
      <c r="A15" s="6"/>
      <c r="B15" s="11" t="s">
        <v>4</v>
      </c>
      <c r="C15" s="12">
        <v>213.04949999999999</v>
      </c>
      <c r="D15" s="12">
        <v>53.756699999999995</v>
      </c>
      <c r="E15" s="12">
        <v>45.711199999999998</v>
      </c>
      <c r="F15" s="12">
        <v>43.232799999999997</v>
      </c>
      <c r="G15" s="12">
        <v>33.825900000000004</v>
      </c>
      <c r="H15" s="12">
        <v>19.860600000000002</v>
      </c>
      <c r="I15" s="12"/>
      <c r="J15" s="12"/>
      <c r="K15" s="12"/>
      <c r="L15" s="12"/>
      <c r="M15" s="12"/>
      <c r="N15" s="12"/>
      <c r="O15" s="12"/>
      <c r="P15" s="12">
        <f t="shared" si="1"/>
        <v>196.38719999999998</v>
      </c>
      <c r="Q15" s="12">
        <f t="shared" si="2"/>
        <v>-16.662300000000016</v>
      </c>
      <c r="R15" s="12">
        <f t="shared" si="3"/>
        <v>-7.8208585328761711</v>
      </c>
      <c r="S15" s="6"/>
      <c r="T15" s="10"/>
      <c r="U15" s="10"/>
      <c r="V15" s="10"/>
    </row>
    <row r="16" spans="1:22" ht="21" customHeight="1" x14ac:dyDescent="0.25">
      <c r="A16" s="6"/>
      <c r="B16" s="23" t="s">
        <v>51</v>
      </c>
      <c r="C16" s="22">
        <v>89.852100000000007</v>
      </c>
      <c r="D16" s="22">
        <v>18.436400000000003</v>
      </c>
      <c r="E16" s="22">
        <v>17.283699999999996</v>
      </c>
      <c r="F16" s="22">
        <v>15.404800000000002</v>
      </c>
      <c r="G16" s="22">
        <v>10.621900000000002</v>
      </c>
      <c r="H16" s="22">
        <v>9.3668999999999993</v>
      </c>
      <c r="I16" s="22"/>
      <c r="J16" s="22"/>
      <c r="K16" s="22"/>
      <c r="L16" s="22"/>
      <c r="M16" s="22"/>
      <c r="N16" s="22"/>
      <c r="O16" s="22"/>
      <c r="P16" s="22">
        <f>SUM(D16:O16)</f>
        <v>71.113700000000009</v>
      </c>
      <c r="Q16" s="22">
        <f t="shared" si="2"/>
        <v>-18.738399999999999</v>
      </c>
      <c r="R16" s="22">
        <f t="shared" si="3"/>
        <v>-20.854715693901419</v>
      </c>
      <c r="S16" s="6"/>
      <c r="T16" s="10"/>
      <c r="U16" s="10"/>
      <c r="V16" s="10"/>
    </row>
    <row r="17" spans="1:22" ht="21" customHeight="1" x14ac:dyDescent="0.25">
      <c r="A17" s="6"/>
      <c r="B17" s="23" t="s">
        <v>36</v>
      </c>
      <c r="C17" s="22">
        <f>SUM(C18:C23)</f>
        <v>78.490020000000001</v>
      </c>
      <c r="D17" s="22">
        <f>SUM(D18:D23)</f>
        <v>18.125299999999996</v>
      </c>
      <c r="E17" s="22">
        <f t="shared" ref="E17:O17" si="7">SUM(E18:E23)</f>
        <v>15.879099999999999</v>
      </c>
      <c r="F17" s="22">
        <f t="shared" si="7"/>
        <v>15.543200000000001</v>
      </c>
      <c r="G17" s="22">
        <f t="shared" si="7"/>
        <v>13.374500000000001</v>
      </c>
      <c r="H17" s="22">
        <f t="shared" si="7"/>
        <v>12.236699999999999</v>
      </c>
      <c r="I17" s="22">
        <f t="shared" si="7"/>
        <v>0</v>
      </c>
      <c r="J17" s="22">
        <f t="shared" si="7"/>
        <v>0</v>
      </c>
      <c r="K17" s="22">
        <f t="shared" si="7"/>
        <v>0</v>
      </c>
      <c r="L17" s="22">
        <f t="shared" si="7"/>
        <v>0</v>
      </c>
      <c r="M17" s="22">
        <f t="shared" si="7"/>
        <v>0</v>
      </c>
      <c r="N17" s="22">
        <f t="shared" si="7"/>
        <v>0</v>
      </c>
      <c r="O17" s="22">
        <f t="shared" si="7"/>
        <v>0</v>
      </c>
      <c r="P17" s="22">
        <f t="shared" si="1"/>
        <v>75.158799999999999</v>
      </c>
      <c r="Q17" s="22">
        <f t="shared" si="2"/>
        <v>-3.3312200000000018</v>
      </c>
      <c r="R17" s="22">
        <f t="shared" si="3"/>
        <v>-4.2441319291293365</v>
      </c>
      <c r="S17" s="6"/>
      <c r="T17" s="10"/>
      <c r="U17" s="10"/>
      <c r="V17" s="10"/>
    </row>
    <row r="18" spans="1:22" ht="15" customHeight="1" x14ac:dyDescent="0.2">
      <c r="A18" s="6"/>
      <c r="B18" s="11" t="s">
        <v>34</v>
      </c>
      <c r="C18" s="12">
        <v>8.4374000000000002</v>
      </c>
      <c r="D18" s="12">
        <v>1.5365</v>
      </c>
      <c r="E18" s="12">
        <v>1.6237999999999999</v>
      </c>
      <c r="F18" s="12">
        <v>7.6390999999999991</v>
      </c>
      <c r="G18" s="12">
        <v>5.6734</v>
      </c>
      <c r="H18" s="12">
        <v>0.88749999999999996</v>
      </c>
      <c r="I18" s="12"/>
      <c r="J18" s="12"/>
      <c r="K18" s="12"/>
      <c r="L18" s="12"/>
      <c r="M18" s="12"/>
      <c r="N18" s="12"/>
      <c r="O18" s="12"/>
      <c r="P18" s="12">
        <f t="shared" si="1"/>
        <v>17.360299999999999</v>
      </c>
      <c r="Q18" s="12">
        <f t="shared" si="2"/>
        <v>8.9228999999999985</v>
      </c>
      <c r="R18" s="12">
        <f t="shared" si="3"/>
        <v>105.75414227131579</v>
      </c>
      <c r="S18" s="6"/>
      <c r="T18" s="10"/>
      <c r="U18" s="10"/>
      <c r="V18" s="10"/>
    </row>
    <row r="19" spans="1:22" ht="15" customHeight="1" x14ac:dyDescent="0.2">
      <c r="A19" s="6"/>
      <c r="B19" s="11" t="s">
        <v>11</v>
      </c>
      <c r="C19" s="12">
        <v>33.931199999999997</v>
      </c>
      <c r="D19" s="12">
        <v>9.5558999999999994</v>
      </c>
      <c r="E19" s="12">
        <v>6.4860999999999995</v>
      </c>
      <c r="F19" s="12">
        <v>1.3099000000000001</v>
      </c>
      <c r="G19" s="12">
        <v>0.81829999999999992</v>
      </c>
      <c r="H19" s="12">
        <v>4.4500999999999999</v>
      </c>
      <c r="I19" s="12"/>
      <c r="J19" s="12"/>
      <c r="K19" s="12"/>
      <c r="L19" s="12"/>
      <c r="M19" s="12"/>
      <c r="N19" s="12"/>
      <c r="O19" s="12"/>
      <c r="P19" s="12">
        <f t="shared" si="1"/>
        <v>22.620299999999997</v>
      </c>
      <c r="Q19" s="12">
        <f t="shared" si="2"/>
        <v>-11.3109</v>
      </c>
      <c r="R19" s="12">
        <f t="shared" si="3"/>
        <v>-33.334806903380965</v>
      </c>
      <c r="S19" s="6"/>
      <c r="T19" s="10"/>
      <c r="U19" s="10"/>
      <c r="V19" s="10"/>
    </row>
    <row r="20" spans="1:22" ht="15" customHeight="1" x14ac:dyDescent="0.2">
      <c r="A20" s="6"/>
      <c r="B20" s="11" t="s">
        <v>12</v>
      </c>
      <c r="C20" s="12">
        <v>10.349299999999999</v>
      </c>
      <c r="D20" s="12">
        <v>1.4665999999999999</v>
      </c>
      <c r="E20" s="12">
        <v>3.0046000000000004</v>
      </c>
      <c r="F20" s="12">
        <v>1.4775999999999998</v>
      </c>
      <c r="G20" s="12">
        <v>2.1563000000000003</v>
      </c>
      <c r="H20" s="12">
        <v>2.0283999999999995</v>
      </c>
      <c r="I20" s="12"/>
      <c r="J20" s="12"/>
      <c r="K20" s="12"/>
      <c r="L20" s="12"/>
      <c r="M20" s="12"/>
      <c r="N20" s="12"/>
      <c r="O20" s="12"/>
      <c r="P20" s="12">
        <f t="shared" si="1"/>
        <v>10.1335</v>
      </c>
      <c r="Q20" s="12">
        <f t="shared" si="2"/>
        <v>-0.21579999999999977</v>
      </c>
      <c r="R20" s="12">
        <f t="shared" si="3"/>
        <v>-2.085165180253735</v>
      </c>
      <c r="S20" s="6"/>
      <c r="T20" s="10"/>
      <c r="U20" s="10"/>
      <c r="V20" s="10"/>
    </row>
    <row r="21" spans="1:22" ht="15" customHeight="1" x14ac:dyDescent="0.2">
      <c r="A21" s="6"/>
      <c r="B21" s="11" t="s">
        <v>26</v>
      </c>
      <c r="C21" s="12">
        <v>21.216420000000003</v>
      </c>
      <c r="D21" s="12">
        <v>4.8952999999999989</v>
      </c>
      <c r="E21" s="12">
        <v>4.1553999999999993</v>
      </c>
      <c r="F21" s="12">
        <v>4.4988999999999999</v>
      </c>
      <c r="G21" s="12">
        <v>3.9753999999999996</v>
      </c>
      <c r="H21" s="12">
        <v>3.9682999999999997</v>
      </c>
      <c r="I21" s="12"/>
      <c r="J21" s="12"/>
      <c r="K21" s="12"/>
      <c r="L21" s="12"/>
      <c r="M21" s="12"/>
      <c r="N21" s="12"/>
      <c r="O21" s="12"/>
      <c r="P21" s="12">
        <f t="shared" si="1"/>
        <v>21.493299999999998</v>
      </c>
      <c r="Q21" s="12">
        <f t="shared" si="2"/>
        <v>0.27687999999999491</v>
      </c>
      <c r="R21" s="12">
        <f t="shared" si="3"/>
        <v>1.3050269555372438</v>
      </c>
      <c r="S21" s="6"/>
      <c r="T21" s="10"/>
      <c r="U21" s="10"/>
      <c r="V21" s="10"/>
    </row>
    <row r="22" spans="1:22" ht="15" customHeight="1" x14ac:dyDescent="0.2">
      <c r="A22" s="6"/>
      <c r="B22" s="11" t="s">
        <v>13</v>
      </c>
      <c r="C22" s="12">
        <v>0.42410000000000003</v>
      </c>
      <c r="D22" s="12">
        <v>9.6500000000000002E-2</v>
      </c>
      <c r="E22" s="12">
        <v>8.0800000000000011E-2</v>
      </c>
      <c r="F22" s="12">
        <v>7.9000000000000001E-2</v>
      </c>
      <c r="G22" s="12">
        <v>4.2700000000000002E-2</v>
      </c>
      <c r="H22" s="12">
        <v>8.6000000000000017E-3</v>
      </c>
      <c r="I22" s="12"/>
      <c r="J22" s="12"/>
      <c r="K22" s="12"/>
      <c r="L22" s="12"/>
      <c r="M22" s="12"/>
      <c r="N22" s="12"/>
      <c r="O22" s="12"/>
      <c r="P22" s="12">
        <f t="shared" si="1"/>
        <v>0.30760000000000004</v>
      </c>
      <c r="Q22" s="12">
        <f t="shared" si="2"/>
        <v>-0.11649999999999999</v>
      </c>
      <c r="R22" s="12">
        <f t="shared" si="3"/>
        <v>-27.469936335769862</v>
      </c>
      <c r="S22" s="6"/>
      <c r="T22" s="10"/>
      <c r="U22" s="10"/>
      <c r="V22" s="10"/>
    </row>
    <row r="23" spans="1:22" ht="15" customHeight="1" x14ac:dyDescent="0.2">
      <c r="A23" s="6"/>
      <c r="B23" s="11" t="s">
        <v>52</v>
      </c>
      <c r="C23" s="12">
        <v>4.1315999999999997</v>
      </c>
      <c r="D23" s="12">
        <v>0.57450000000000001</v>
      </c>
      <c r="E23" s="12">
        <v>0.52839999999999998</v>
      </c>
      <c r="F23" s="12">
        <v>0.53870000000000007</v>
      </c>
      <c r="G23" s="12">
        <v>0.70840000000000014</v>
      </c>
      <c r="H23" s="12">
        <v>0.89380000000000004</v>
      </c>
      <c r="I23" s="12"/>
      <c r="J23" s="12"/>
      <c r="K23" s="12"/>
      <c r="L23" s="12"/>
      <c r="M23" s="12"/>
      <c r="N23" s="12"/>
      <c r="O23" s="12"/>
      <c r="P23" s="12">
        <f>SUM(D23:O23)</f>
        <v>3.2438000000000002</v>
      </c>
      <c r="Q23" s="12">
        <f>+P23-C23</f>
        <v>-0.88779999999999948</v>
      </c>
      <c r="R23" s="12">
        <f t="shared" si="3"/>
        <v>-21.488043373027388</v>
      </c>
      <c r="S23" s="6"/>
      <c r="T23" s="10"/>
      <c r="U23" s="10"/>
      <c r="V23" s="10"/>
    </row>
    <row r="24" spans="1:22" ht="21" customHeight="1" x14ac:dyDescent="0.25">
      <c r="A24" s="6"/>
      <c r="B24" s="23" t="s">
        <v>14</v>
      </c>
      <c r="C24" s="22">
        <f>SUM(C25:C29)</f>
        <v>27.550299999999996</v>
      </c>
      <c r="D24" s="22">
        <f t="shared" ref="D24:H24" si="8">SUM(D25:D29)</f>
        <v>3.8190999999999997</v>
      </c>
      <c r="E24" s="22">
        <f t="shared" si="8"/>
        <v>3.8615999999999993</v>
      </c>
      <c r="F24" s="22">
        <f t="shared" si="8"/>
        <v>2.8080999999999996</v>
      </c>
      <c r="G24" s="22">
        <f t="shared" si="8"/>
        <v>0.74059999999999993</v>
      </c>
      <c r="H24" s="22">
        <f t="shared" si="8"/>
        <v>0.70169999999999999</v>
      </c>
      <c r="I24" s="22">
        <f t="shared" ref="I24:O24" si="9">SUM(I25:I29)</f>
        <v>0</v>
      </c>
      <c r="J24" s="22">
        <f t="shared" si="9"/>
        <v>0</v>
      </c>
      <c r="K24" s="22">
        <f t="shared" si="9"/>
        <v>0</v>
      </c>
      <c r="L24" s="22">
        <f t="shared" si="9"/>
        <v>0</v>
      </c>
      <c r="M24" s="22">
        <f t="shared" si="9"/>
        <v>0</v>
      </c>
      <c r="N24" s="22">
        <f t="shared" si="9"/>
        <v>0</v>
      </c>
      <c r="O24" s="22">
        <f t="shared" si="9"/>
        <v>0</v>
      </c>
      <c r="P24" s="22">
        <f t="shared" si="1"/>
        <v>11.931099999999999</v>
      </c>
      <c r="Q24" s="22">
        <f t="shared" si="2"/>
        <v>-15.619199999999998</v>
      </c>
      <c r="R24" s="22">
        <f t="shared" si="3"/>
        <v>-56.693393538364369</v>
      </c>
      <c r="S24" s="6"/>
      <c r="T24" s="10"/>
      <c r="U24" s="10"/>
      <c r="V24" s="10"/>
    </row>
    <row r="25" spans="1:22" ht="15" customHeight="1" x14ac:dyDescent="0.2">
      <c r="A25" s="6"/>
      <c r="B25" s="11" t="s">
        <v>5</v>
      </c>
      <c r="C25" s="12">
        <v>12.313799999999999</v>
      </c>
      <c r="D25" s="12">
        <v>2.3887999999999998</v>
      </c>
      <c r="E25" s="12">
        <v>2.6213999999999995</v>
      </c>
      <c r="F25" s="12">
        <v>1.7519999999999998</v>
      </c>
      <c r="G25" s="12">
        <v>0.29499999999999998</v>
      </c>
      <c r="H25" s="12">
        <v>0.28889999999999999</v>
      </c>
      <c r="I25" s="12"/>
      <c r="J25" s="12"/>
      <c r="K25" s="12"/>
      <c r="L25" s="12"/>
      <c r="M25" s="12"/>
      <c r="N25" s="12"/>
      <c r="O25" s="12"/>
      <c r="P25" s="12">
        <f>SUM(D25:O25)</f>
        <v>7.346099999999999</v>
      </c>
      <c r="Q25" s="12">
        <f t="shared" si="2"/>
        <v>-4.9676999999999998</v>
      </c>
      <c r="R25" s="12">
        <f t="shared" si="3"/>
        <v>-40.342542513277792</v>
      </c>
      <c r="S25" s="6"/>
      <c r="T25" s="10"/>
      <c r="U25" s="10"/>
      <c r="V25" s="10"/>
    </row>
    <row r="26" spans="1:22" ht="15" customHeight="1" x14ac:dyDescent="0.2">
      <c r="A26" s="6"/>
      <c r="B26" s="11" t="s">
        <v>6</v>
      </c>
      <c r="C26" s="12">
        <v>0.63890000000000002</v>
      </c>
      <c r="D26" s="12">
        <v>0</v>
      </c>
      <c r="E26" s="12">
        <v>0</v>
      </c>
      <c r="F26" s="12">
        <v>0</v>
      </c>
      <c r="G26" s="12">
        <v>0</v>
      </c>
      <c r="H26" s="12">
        <v>0</v>
      </c>
      <c r="I26" s="12"/>
      <c r="J26" s="12"/>
      <c r="K26" s="12"/>
      <c r="L26" s="12"/>
      <c r="M26" s="12"/>
      <c r="N26" s="12"/>
      <c r="O26" s="12"/>
      <c r="P26" s="12">
        <f>SUM(D26:O26)</f>
        <v>0</v>
      </c>
      <c r="Q26" s="12">
        <f t="shared" si="2"/>
        <v>-0.63890000000000002</v>
      </c>
      <c r="R26" s="12">
        <f t="shared" si="3"/>
        <v>-100</v>
      </c>
      <c r="S26" s="6"/>
      <c r="T26" s="10"/>
      <c r="U26" s="10"/>
      <c r="V26" s="10"/>
    </row>
    <row r="27" spans="1:22" ht="15" hidden="1" customHeight="1" x14ac:dyDescent="0.2">
      <c r="A27" s="6"/>
      <c r="B27" s="11" t="s">
        <v>15</v>
      </c>
      <c r="C27" s="12">
        <v>0</v>
      </c>
      <c r="D27" s="12">
        <v>0</v>
      </c>
      <c r="E27" s="12">
        <v>0</v>
      </c>
      <c r="F27" s="12">
        <v>0</v>
      </c>
      <c r="G27" s="12">
        <v>1.6500000000000001E-2</v>
      </c>
      <c r="H27" s="12">
        <v>0</v>
      </c>
      <c r="I27" s="12"/>
      <c r="J27" s="12"/>
      <c r="K27" s="12"/>
      <c r="L27" s="12"/>
      <c r="M27" s="12"/>
      <c r="N27" s="12"/>
      <c r="O27" s="12"/>
      <c r="P27" s="12">
        <f>SUM(D27:O27)</f>
        <v>1.6500000000000001E-2</v>
      </c>
      <c r="Q27" s="12">
        <f t="shared" si="2"/>
        <v>1.6500000000000001E-2</v>
      </c>
      <c r="R27" s="13" t="e">
        <f t="shared" si="3"/>
        <v>#DIV/0!</v>
      </c>
      <c r="S27" s="6"/>
      <c r="T27" s="10"/>
      <c r="U27" s="10"/>
      <c r="V27" s="10"/>
    </row>
    <row r="28" spans="1:22" ht="15" customHeight="1" x14ac:dyDescent="0.2">
      <c r="A28" s="6"/>
      <c r="B28" s="11" t="s">
        <v>16</v>
      </c>
      <c r="C28" s="12">
        <v>6.1337000000000002</v>
      </c>
      <c r="D28" s="12">
        <v>1.4303000000000001</v>
      </c>
      <c r="E28" s="12">
        <v>1.2390999999999999</v>
      </c>
      <c r="F28" s="12">
        <v>1.0560999999999998</v>
      </c>
      <c r="G28" s="12">
        <v>0.39929999999999993</v>
      </c>
      <c r="H28" s="12">
        <v>0.4128</v>
      </c>
      <c r="I28" s="12"/>
      <c r="J28" s="12"/>
      <c r="K28" s="12"/>
      <c r="L28" s="12"/>
      <c r="M28" s="12"/>
      <c r="N28" s="12"/>
      <c r="O28" s="12"/>
      <c r="P28" s="12">
        <f>SUM(D28:O28)</f>
        <v>4.5375999999999994</v>
      </c>
      <c r="Q28" s="12">
        <f t="shared" si="2"/>
        <v>-1.5961000000000007</v>
      </c>
      <c r="R28" s="12">
        <f t="shared" si="3"/>
        <v>-26.021813913298676</v>
      </c>
      <c r="S28" s="6"/>
      <c r="T28" s="10"/>
      <c r="U28" s="10"/>
      <c r="V28" s="10"/>
    </row>
    <row r="29" spans="1:22" ht="15" customHeight="1" x14ac:dyDescent="0.2">
      <c r="A29" s="6"/>
      <c r="B29" s="11" t="s">
        <v>53</v>
      </c>
      <c r="C29" s="12">
        <f>+C30+C31</f>
        <v>8.4638999999999989</v>
      </c>
      <c r="D29" s="12">
        <f>+D30+D31</f>
        <v>0</v>
      </c>
      <c r="E29" s="12">
        <f t="shared" ref="E29:O29" si="10">+E30+E31</f>
        <v>1.1000000000000001E-3</v>
      </c>
      <c r="F29" s="12">
        <f t="shared" si="10"/>
        <v>0</v>
      </c>
      <c r="G29" s="12">
        <f t="shared" si="10"/>
        <v>2.98E-2</v>
      </c>
      <c r="H29" s="12">
        <f t="shared" si="10"/>
        <v>0</v>
      </c>
      <c r="I29" s="12">
        <f t="shared" si="10"/>
        <v>0</v>
      </c>
      <c r="J29" s="12">
        <f t="shared" si="10"/>
        <v>0</v>
      </c>
      <c r="K29" s="12">
        <f t="shared" si="10"/>
        <v>0</v>
      </c>
      <c r="L29" s="12">
        <f t="shared" si="10"/>
        <v>0</v>
      </c>
      <c r="M29" s="12">
        <f t="shared" si="10"/>
        <v>0</v>
      </c>
      <c r="N29" s="12">
        <f t="shared" si="10"/>
        <v>0</v>
      </c>
      <c r="O29" s="12">
        <f t="shared" si="10"/>
        <v>0</v>
      </c>
      <c r="P29" s="12">
        <f t="shared" si="1"/>
        <v>3.09E-2</v>
      </c>
      <c r="Q29" s="12">
        <f t="shared" si="2"/>
        <v>-8.4329999999999981</v>
      </c>
      <c r="R29" s="12">
        <f t="shared" si="3"/>
        <v>-99.634920072307082</v>
      </c>
      <c r="S29" s="6"/>
      <c r="T29" s="10"/>
      <c r="U29" s="10"/>
      <c r="V29" s="10"/>
    </row>
    <row r="30" spans="1:22" ht="15" customHeight="1" x14ac:dyDescent="0.2">
      <c r="A30" s="6"/>
      <c r="B30" s="14" t="s">
        <v>54</v>
      </c>
      <c r="C30" s="12">
        <v>5.2796999999999992</v>
      </c>
      <c r="D30" s="12">
        <v>0</v>
      </c>
      <c r="E30" s="12">
        <v>1.1000000000000001E-3</v>
      </c>
      <c r="F30" s="12">
        <v>0</v>
      </c>
      <c r="G30" s="12">
        <v>2.98E-2</v>
      </c>
      <c r="H30" s="12">
        <v>0</v>
      </c>
      <c r="I30" s="12"/>
      <c r="J30" s="12"/>
      <c r="K30" s="12"/>
      <c r="L30" s="12"/>
      <c r="M30" s="12"/>
      <c r="N30" s="12"/>
      <c r="O30" s="12"/>
      <c r="P30" s="12">
        <f t="shared" si="1"/>
        <v>3.09E-2</v>
      </c>
      <c r="Q30" s="12">
        <f>+P30-C30</f>
        <v>-5.2487999999999992</v>
      </c>
      <c r="R30" s="12">
        <f t="shared" si="3"/>
        <v>-99.414739473833748</v>
      </c>
      <c r="S30" s="6"/>
      <c r="T30" s="10"/>
      <c r="U30" s="10"/>
      <c r="V30" s="10"/>
    </row>
    <row r="31" spans="1:22" ht="15" customHeight="1" x14ac:dyDescent="0.2">
      <c r="A31" s="6"/>
      <c r="B31" s="14" t="s">
        <v>55</v>
      </c>
      <c r="C31" s="12">
        <v>3.1841999999999997</v>
      </c>
      <c r="D31" s="12">
        <v>0</v>
      </c>
      <c r="E31" s="12">
        <v>0</v>
      </c>
      <c r="F31" s="12">
        <v>0</v>
      </c>
      <c r="G31" s="12">
        <v>0</v>
      </c>
      <c r="H31" s="12">
        <v>0</v>
      </c>
      <c r="I31" s="12"/>
      <c r="J31" s="12"/>
      <c r="K31" s="12"/>
      <c r="L31" s="12"/>
      <c r="M31" s="12"/>
      <c r="N31" s="12"/>
      <c r="O31" s="12"/>
      <c r="P31" s="12">
        <f t="shared" si="1"/>
        <v>0</v>
      </c>
      <c r="Q31" s="12">
        <f>+P31-C31</f>
        <v>-3.1841999999999997</v>
      </c>
      <c r="R31" s="12">
        <f t="shared" si="3"/>
        <v>-100</v>
      </c>
      <c r="S31" s="6"/>
      <c r="T31" s="10"/>
      <c r="U31" s="10"/>
      <c r="V31" s="10"/>
    </row>
    <row r="32" spans="1:22" ht="21" customHeight="1" x14ac:dyDescent="0.25">
      <c r="A32" s="6"/>
      <c r="B32" s="23" t="s">
        <v>22</v>
      </c>
      <c r="C32" s="22">
        <f>SUM(C33:C39)</f>
        <v>162.6026</v>
      </c>
      <c r="D32" s="22">
        <f>SUM(D33:D39)</f>
        <v>19.630899999999997</v>
      </c>
      <c r="E32" s="22">
        <f t="shared" ref="E32:O32" si="11">SUM(E33:E39)</f>
        <v>18.549800000000001</v>
      </c>
      <c r="F32" s="22">
        <f t="shared" si="11"/>
        <v>20.765499999999999</v>
      </c>
      <c r="G32" s="22">
        <f t="shared" si="11"/>
        <v>71.24430000000001</v>
      </c>
      <c r="H32" s="22">
        <f t="shared" si="11"/>
        <v>9.9185100000000013</v>
      </c>
      <c r="I32" s="22">
        <f t="shared" si="11"/>
        <v>0</v>
      </c>
      <c r="J32" s="22">
        <f t="shared" si="11"/>
        <v>0</v>
      </c>
      <c r="K32" s="22">
        <f t="shared" si="11"/>
        <v>0</v>
      </c>
      <c r="L32" s="22">
        <f t="shared" si="11"/>
        <v>0</v>
      </c>
      <c r="M32" s="22">
        <f t="shared" si="11"/>
        <v>0</v>
      </c>
      <c r="N32" s="22">
        <f t="shared" si="11"/>
        <v>0</v>
      </c>
      <c r="O32" s="22">
        <f t="shared" si="11"/>
        <v>0</v>
      </c>
      <c r="P32" s="22">
        <f t="shared" si="1"/>
        <v>140.10901000000001</v>
      </c>
      <c r="Q32" s="22">
        <f t="shared" si="2"/>
        <v>-22.493589999999983</v>
      </c>
      <c r="R32" s="22">
        <f t="shared" si="3"/>
        <v>-13.833474987484815</v>
      </c>
      <c r="S32" s="6"/>
      <c r="T32" s="10"/>
      <c r="U32" s="10"/>
      <c r="V32" s="10"/>
    </row>
    <row r="33" spans="1:22" ht="15" customHeight="1" x14ac:dyDescent="0.2">
      <c r="A33" s="6"/>
      <c r="B33" s="11" t="s">
        <v>17</v>
      </c>
      <c r="C33" s="12">
        <v>5.1876000000000007</v>
      </c>
      <c r="D33" s="12">
        <v>0.92030000000000001</v>
      </c>
      <c r="E33" s="12">
        <v>1.1596</v>
      </c>
      <c r="F33" s="12">
        <v>1.1435</v>
      </c>
      <c r="G33" s="12">
        <v>0.43320000000000003</v>
      </c>
      <c r="H33" s="12">
        <v>1.4700000000000001E-2</v>
      </c>
      <c r="I33" s="12"/>
      <c r="J33" s="12"/>
      <c r="K33" s="12"/>
      <c r="L33" s="12"/>
      <c r="M33" s="12"/>
      <c r="N33" s="12"/>
      <c r="O33" s="12"/>
      <c r="P33" s="12">
        <f t="shared" si="1"/>
        <v>3.6713</v>
      </c>
      <c r="Q33" s="12">
        <f t="shared" si="2"/>
        <v>-1.5163000000000006</v>
      </c>
      <c r="R33" s="12">
        <f t="shared" si="3"/>
        <v>-29.229316061377137</v>
      </c>
      <c r="S33" s="6"/>
      <c r="T33" s="10"/>
      <c r="U33" s="10"/>
      <c r="V33" s="10"/>
    </row>
    <row r="34" spans="1:22" ht="15" customHeight="1" x14ac:dyDescent="0.2">
      <c r="A34" s="6"/>
      <c r="B34" s="11" t="s">
        <v>7</v>
      </c>
      <c r="C34" s="12">
        <v>40.441799999999994</v>
      </c>
      <c r="D34" s="12">
        <v>9.0344999999999995</v>
      </c>
      <c r="E34" s="12">
        <v>8.3384</v>
      </c>
      <c r="F34" s="12">
        <v>8.4658999999999995</v>
      </c>
      <c r="G34" s="12">
        <v>6.7195999999999998</v>
      </c>
      <c r="H34" s="12">
        <v>4.0628000000000002</v>
      </c>
      <c r="I34" s="12"/>
      <c r="J34" s="12"/>
      <c r="K34" s="12"/>
      <c r="L34" s="12"/>
      <c r="M34" s="12"/>
      <c r="N34" s="12"/>
      <c r="O34" s="12"/>
      <c r="P34" s="12">
        <f t="shared" si="1"/>
        <v>36.621200000000002</v>
      </c>
      <c r="Q34" s="12">
        <f t="shared" si="2"/>
        <v>-3.8205999999999918</v>
      </c>
      <c r="R34" s="12">
        <f t="shared" si="3"/>
        <v>-9.4471561602104579</v>
      </c>
      <c r="S34" s="6"/>
      <c r="T34" s="10"/>
      <c r="U34" s="10"/>
      <c r="V34" s="10"/>
    </row>
    <row r="35" spans="1:22" ht="15" customHeight="1" x14ac:dyDescent="0.2">
      <c r="A35" s="6"/>
      <c r="B35" s="11" t="s">
        <v>18</v>
      </c>
      <c r="C35" s="12">
        <v>20.360900000000001</v>
      </c>
      <c r="D35" s="12">
        <v>4.5188999999999995</v>
      </c>
      <c r="E35" s="12">
        <v>4.1805000000000003</v>
      </c>
      <c r="F35" s="12">
        <v>4.2671000000000001</v>
      </c>
      <c r="G35" s="12">
        <v>4.8582000000000001</v>
      </c>
      <c r="H35" s="12">
        <v>2.0665999999999998</v>
      </c>
      <c r="I35" s="12"/>
      <c r="J35" s="12"/>
      <c r="K35" s="12"/>
      <c r="L35" s="12"/>
      <c r="M35" s="12"/>
      <c r="N35" s="12"/>
      <c r="O35" s="12"/>
      <c r="P35" s="12">
        <f t="shared" si="1"/>
        <v>19.891300000000001</v>
      </c>
      <c r="Q35" s="12">
        <f t="shared" si="2"/>
        <v>-0.4695999999999998</v>
      </c>
      <c r="R35" s="12">
        <f t="shared" si="3"/>
        <v>-2.3063813485651412</v>
      </c>
      <c r="S35" s="6"/>
      <c r="T35" s="10"/>
      <c r="U35" s="10"/>
      <c r="V35" s="10"/>
    </row>
    <row r="36" spans="1:22" ht="15" customHeight="1" x14ac:dyDescent="0.2">
      <c r="A36" s="6"/>
      <c r="B36" s="11" t="s">
        <v>33</v>
      </c>
      <c r="C36" s="12">
        <v>0.46220000000000006</v>
      </c>
      <c r="D36" s="12">
        <v>0</v>
      </c>
      <c r="E36" s="12">
        <v>0</v>
      </c>
      <c r="F36" s="12">
        <v>0.25240000000000001</v>
      </c>
      <c r="G36" s="12">
        <v>8.2100000000000006E-2</v>
      </c>
      <c r="H36" s="12">
        <v>9.5999999999999992E-3</v>
      </c>
      <c r="I36" s="12"/>
      <c r="J36" s="12"/>
      <c r="K36" s="12"/>
      <c r="L36" s="12"/>
      <c r="M36" s="12"/>
      <c r="N36" s="12"/>
      <c r="O36" s="12"/>
      <c r="P36" s="12">
        <f>SUM(D36:O36)</f>
        <v>0.34410000000000002</v>
      </c>
      <c r="Q36" s="12">
        <f>+P36-C36</f>
        <v>-0.11810000000000004</v>
      </c>
      <c r="R36" s="12">
        <f t="shared" si="3"/>
        <v>-25.551709216789277</v>
      </c>
      <c r="S36" s="6"/>
      <c r="T36" s="10"/>
      <c r="U36" s="10"/>
      <c r="V36" s="10"/>
    </row>
    <row r="37" spans="1:22" ht="15" hidden="1" customHeight="1" x14ac:dyDescent="0.2">
      <c r="A37" s="6"/>
      <c r="B37" s="11" t="s">
        <v>37</v>
      </c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>
        <f t="shared" si="1"/>
        <v>0</v>
      </c>
      <c r="Q37" s="12">
        <f t="shared" si="2"/>
        <v>0</v>
      </c>
      <c r="R37" s="13" t="e">
        <f t="shared" si="3"/>
        <v>#DIV/0!</v>
      </c>
      <c r="S37" s="6"/>
      <c r="T37" s="10"/>
      <c r="U37" s="10"/>
      <c r="V37" s="10"/>
    </row>
    <row r="38" spans="1:22" ht="15" customHeight="1" x14ac:dyDescent="0.2">
      <c r="A38" s="6"/>
      <c r="B38" s="11" t="s">
        <v>56</v>
      </c>
      <c r="C38" s="12">
        <v>22.717699999999997</v>
      </c>
      <c r="D38" s="12">
        <v>5.1571999999999996</v>
      </c>
      <c r="E38" s="12">
        <v>4.4671000000000003</v>
      </c>
      <c r="F38" s="12">
        <v>4.2374000000000001</v>
      </c>
      <c r="G38" s="12">
        <v>2.806</v>
      </c>
      <c r="H38" s="12">
        <v>2.4801100000000003</v>
      </c>
      <c r="I38" s="12"/>
      <c r="J38" s="12"/>
      <c r="K38" s="12"/>
      <c r="L38" s="12"/>
      <c r="M38" s="12"/>
      <c r="N38" s="12"/>
      <c r="O38" s="12"/>
      <c r="P38" s="12">
        <f t="shared" si="1"/>
        <v>19.14781</v>
      </c>
      <c r="Q38" s="12">
        <f t="shared" si="2"/>
        <v>-3.5698899999999973</v>
      </c>
      <c r="R38" s="12">
        <f t="shared" si="3"/>
        <v>-15.714134793575044</v>
      </c>
      <c r="S38" s="6"/>
      <c r="T38" s="10"/>
      <c r="U38" s="10"/>
      <c r="V38" s="10"/>
    </row>
    <row r="39" spans="1:22" ht="15" customHeight="1" x14ac:dyDescent="0.2">
      <c r="A39" s="6"/>
      <c r="B39" s="11" t="s">
        <v>57</v>
      </c>
      <c r="C39" s="12">
        <v>73.432400000000015</v>
      </c>
      <c r="D39" s="12">
        <v>0</v>
      </c>
      <c r="E39" s="12">
        <v>0.40420000000000006</v>
      </c>
      <c r="F39" s="12">
        <v>2.3992</v>
      </c>
      <c r="G39" s="12">
        <v>56.345200000000006</v>
      </c>
      <c r="H39" s="12">
        <v>1.2847</v>
      </c>
      <c r="I39" s="12"/>
      <c r="J39" s="12"/>
      <c r="K39" s="12"/>
      <c r="L39" s="12"/>
      <c r="M39" s="12"/>
      <c r="N39" s="12"/>
      <c r="O39" s="12"/>
      <c r="P39" s="12">
        <f t="shared" si="1"/>
        <v>60.433300000000003</v>
      </c>
      <c r="Q39" s="12">
        <f t="shared" si="2"/>
        <v>-12.999100000000013</v>
      </c>
      <c r="R39" s="34">
        <f t="shared" si="3"/>
        <v>-17.702131484195004</v>
      </c>
      <c r="S39" s="6"/>
      <c r="T39" s="10"/>
      <c r="U39" s="10"/>
      <c r="V39" s="10"/>
    </row>
    <row r="40" spans="1:22" ht="21" customHeight="1" x14ac:dyDescent="0.25">
      <c r="A40" s="6"/>
      <c r="B40" s="21" t="s">
        <v>23</v>
      </c>
      <c r="C40" s="22">
        <f>SUM(C41:C43)</f>
        <v>117.16639999999998</v>
      </c>
      <c r="D40" s="22">
        <f>SUM(D41:D43)</f>
        <v>47.28309999999999</v>
      </c>
      <c r="E40" s="22">
        <f t="shared" ref="E40:O40" si="12">SUM(E41:E43)</f>
        <v>13.514200000000002</v>
      </c>
      <c r="F40" s="22">
        <f t="shared" si="12"/>
        <v>43.768500000000003</v>
      </c>
      <c r="G40" s="22">
        <f t="shared" si="12"/>
        <v>3.8645999999999994</v>
      </c>
      <c r="H40" s="22">
        <f t="shared" si="12"/>
        <v>7.8148</v>
      </c>
      <c r="I40" s="22">
        <f t="shared" si="12"/>
        <v>0</v>
      </c>
      <c r="J40" s="22">
        <f t="shared" si="12"/>
        <v>0</v>
      </c>
      <c r="K40" s="22">
        <f t="shared" si="12"/>
        <v>0</v>
      </c>
      <c r="L40" s="22">
        <f t="shared" si="12"/>
        <v>0</v>
      </c>
      <c r="M40" s="22">
        <f t="shared" si="12"/>
        <v>0</v>
      </c>
      <c r="N40" s="22">
        <f t="shared" si="12"/>
        <v>0</v>
      </c>
      <c r="O40" s="22">
        <f t="shared" si="12"/>
        <v>0</v>
      </c>
      <c r="P40" s="22">
        <f t="shared" si="1"/>
        <v>116.2452</v>
      </c>
      <c r="Q40" s="22">
        <f t="shared" si="2"/>
        <v>-0.9211999999999847</v>
      </c>
      <c r="R40" s="22">
        <f t="shared" si="3"/>
        <v>-0.78623223040051138</v>
      </c>
      <c r="S40" s="6"/>
      <c r="T40" s="10"/>
      <c r="U40" s="10"/>
      <c r="V40" s="10"/>
    </row>
    <row r="41" spans="1:22" ht="15" customHeight="1" x14ac:dyDescent="0.2">
      <c r="A41" s="6"/>
      <c r="B41" s="11" t="s">
        <v>20</v>
      </c>
      <c r="C41" s="12">
        <v>16.911800000000003</v>
      </c>
      <c r="D41" s="12">
        <v>3.9497000000000004</v>
      </c>
      <c r="E41" s="12">
        <v>3.5496000000000003</v>
      </c>
      <c r="F41" s="12">
        <v>3.5720000000000001</v>
      </c>
      <c r="G41" s="12">
        <v>1.2324999999999999</v>
      </c>
      <c r="H41" s="12">
        <v>1.1662999999999999</v>
      </c>
      <c r="I41" s="12"/>
      <c r="J41" s="12"/>
      <c r="K41" s="12"/>
      <c r="L41" s="12"/>
      <c r="M41" s="12"/>
      <c r="N41" s="12"/>
      <c r="O41" s="12"/>
      <c r="P41" s="12">
        <f t="shared" si="1"/>
        <v>13.4701</v>
      </c>
      <c r="Q41" s="12">
        <f t="shared" si="2"/>
        <v>-3.4417000000000026</v>
      </c>
      <c r="R41" s="12">
        <f t="shared" si="3"/>
        <v>-20.350879267730235</v>
      </c>
      <c r="S41" s="6"/>
      <c r="T41" s="10"/>
      <c r="U41" s="10"/>
      <c r="V41" s="10"/>
    </row>
    <row r="42" spans="1:22" ht="15" customHeight="1" x14ac:dyDescent="0.2">
      <c r="A42" s="6"/>
      <c r="B42" s="11" t="s">
        <v>21</v>
      </c>
      <c r="C42" s="12">
        <v>6.1701000000000006</v>
      </c>
      <c r="D42" s="12">
        <v>0.96329999999999993</v>
      </c>
      <c r="E42" s="12">
        <v>1.0422</v>
      </c>
      <c r="F42" s="12">
        <v>0.32022</v>
      </c>
      <c r="G42" s="12">
        <v>8.1000000000000013E-3</v>
      </c>
      <c r="H42" s="12">
        <v>1E-3</v>
      </c>
      <c r="I42" s="12"/>
      <c r="J42" s="12"/>
      <c r="K42" s="12"/>
      <c r="L42" s="12"/>
      <c r="M42" s="12"/>
      <c r="N42" s="12"/>
      <c r="O42" s="12"/>
      <c r="P42" s="12">
        <f t="shared" si="1"/>
        <v>2.3348200000000001</v>
      </c>
      <c r="Q42" s="12">
        <f t="shared" si="2"/>
        <v>-3.8352800000000005</v>
      </c>
      <c r="R42" s="12">
        <f t="shared" si="3"/>
        <v>-62.159122218440544</v>
      </c>
      <c r="S42" s="6"/>
      <c r="T42" s="10"/>
      <c r="U42" s="10"/>
      <c r="V42" s="10"/>
    </row>
    <row r="43" spans="1:22" ht="15" customHeight="1" x14ac:dyDescent="0.25">
      <c r="A43" s="6"/>
      <c r="B43" s="11" t="s">
        <v>31</v>
      </c>
      <c r="C43" s="12">
        <v>94.084499999999977</v>
      </c>
      <c r="D43" s="12">
        <v>42.370099999999994</v>
      </c>
      <c r="E43" s="12">
        <v>8.9224000000000014</v>
      </c>
      <c r="F43" s="12">
        <v>39.876280000000001</v>
      </c>
      <c r="G43" s="12">
        <v>2.6239999999999997</v>
      </c>
      <c r="H43" s="12">
        <v>6.6475</v>
      </c>
      <c r="I43" s="12"/>
      <c r="J43" s="12"/>
      <c r="K43" s="12"/>
      <c r="L43" s="12"/>
      <c r="M43" s="12"/>
      <c r="N43" s="12"/>
      <c r="O43" s="12"/>
      <c r="P43" s="12">
        <f t="shared" si="1"/>
        <v>100.44027999999999</v>
      </c>
      <c r="Q43" s="12">
        <f t="shared" si="2"/>
        <v>6.35578000000001</v>
      </c>
      <c r="R43" s="12">
        <f t="shared" si="3"/>
        <v>6.7553954158230223</v>
      </c>
      <c r="S43" s="6"/>
      <c r="T43" s="10"/>
      <c r="U43" s="10"/>
      <c r="V43" s="10"/>
    </row>
    <row r="44" spans="1:22" ht="6" hidden="1" customHeight="1" x14ac:dyDescent="0.25">
      <c r="A44" s="6"/>
      <c r="B44" s="24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6"/>
      <c r="S44" s="6"/>
      <c r="T44" s="10"/>
      <c r="U44" s="10"/>
      <c r="V44" s="10"/>
    </row>
    <row r="45" spans="1:22" ht="6" customHeight="1" x14ac:dyDescent="0.2">
      <c r="A45" s="6"/>
      <c r="B45" s="5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3"/>
      <c r="U45" s="10"/>
      <c r="V45" s="10"/>
    </row>
    <row r="46" spans="1:22" ht="21" customHeight="1" x14ac:dyDescent="0.2">
      <c r="A46" s="6"/>
      <c r="B46" s="7" t="s">
        <v>19</v>
      </c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3"/>
      <c r="U46" s="3"/>
      <c r="V46" s="3"/>
    </row>
    <row r="47" spans="1:22" x14ac:dyDescent="0.2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3"/>
      <c r="U47" s="3"/>
      <c r="V47" s="3"/>
    </row>
    <row r="48" spans="1:22" ht="21" customHeight="1" x14ac:dyDescent="0.2">
      <c r="A48" s="6"/>
      <c r="B48" s="40" t="s">
        <v>32</v>
      </c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6"/>
    </row>
    <row r="52" spans="3:26" ht="15" x14ac:dyDescent="0.25">
      <c r="P52" s="1"/>
      <c r="Q52" s="1"/>
      <c r="R52" s="1"/>
      <c r="S52" s="1"/>
      <c r="X52" s="1"/>
      <c r="Y52" s="1"/>
      <c r="Z52" s="1"/>
    </row>
    <row r="53" spans="3:26" ht="15" x14ac:dyDescent="0.25"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V53" s="1"/>
      <c r="W53" s="1"/>
      <c r="X53" s="1"/>
      <c r="Y53" s="1"/>
      <c r="Z53" s="1"/>
    </row>
  </sheetData>
  <mergeCells count="6">
    <mergeCell ref="B48:R48"/>
    <mergeCell ref="B2:R2"/>
    <mergeCell ref="B3:R3"/>
    <mergeCell ref="B5:B6"/>
    <mergeCell ref="D5:P5"/>
    <mergeCell ref="Q5:R5"/>
  </mergeCells>
  <printOptions horizontalCentered="1"/>
  <pageMargins left="0.70866141732283472" right="0.70866141732283472" top="0.74803149606299213" bottom="0.74803149606299213" header="0.31496062992125984" footer="0.31496062992125984"/>
  <pageSetup scale="69" orientation="landscape" r:id="rId1"/>
  <ignoredErrors>
    <ignoredError sqref="P10:P11 P13:P16 P18:P23 P30:P31 P39:P43 P25:P28 E12:O12 P33:P38 E32:G32 H32:O32 C12:D12" formulaRange="1"/>
    <ignoredError sqref="R27 R37 R19 R36 R39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002060"/>
    <pageSetUpPr fitToPage="1"/>
  </sheetPr>
  <dimension ref="A1:R53"/>
  <sheetViews>
    <sheetView zoomScale="80" zoomScaleNormal="80" workbookViewId="0">
      <selection activeCell="I7" sqref="I7"/>
    </sheetView>
  </sheetViews>
  <sheetFormatPr baseColWidth="10" defaultRowHeight="12.75" x14ac:dyDescent="0.2"/>
  <cols>
    <col min="1" max="1" width="1.7109375" customWidth="1"/>
    <col min="2" max="2" width="59.7109375" customWidth="1"/>
    <col min="3" max="5" width="12.28515625" customWidth="1"/>
    <col min="6" max="6" width="9.7109375" customWidth="1"/>
    <col min="7" max="7" width="1.7109375" customWidth="1"/>
    <col min="8" max="8" width="15.140625" bestFit="1" customWidth="1"/>
    <col min="9" max="9" width="13.7109375" bestFit="1" customWidth="1"/>
    <col min="10" max="10" width="11.42578125" customWidth="1"/>
  </cols>
  <sheetData>
    <row r="1" spans="1:12" x14ac:dyDescent="0.2">
      <c r="B1" s="3"/>
      <c r="C1" s="3"/>
      <c r="D1" s="3"/>
      <c r="E1" s="3"/>
      <c r="F1" s="3"/>
    </row>
    <row r="2" spans="1:12" ht="15.75" x14ac:dyDescent="0.25">
      <c r="A2" s="6"/>
      <c r="B2" s="36" t="s">
        <v>66</v>
      </c>
      <c r="C2" s="36"/>
      <c r="D2" s="36"/>
      <c r="E2" s="36"/>
      <c r="F2" s="36"/>
      <c r="G2" s="6"/>
    </row>
    <row r="3" spans="1:12" ht="16.5" customHeight="1" x14ac:dyDescent="0.25">
      <c r="A3" s="6"/>
      <c r="B3" s="36" t="s">
        <v>27</v>
      </c>
      <c r="C3" s="36"/>
      <c r="D3" s="36"/>
      <c r="E3" s="36"/>
      <c r="F3" s="36"/>
      <c r="G3" s="6"/>
      <c r="H3" s="3"/>
      <c r="I3" s="3"/>
      <c r="J3" s="3"/>
    </row>
    <row r="4" spans="1:12" x14ac:dyDescent="0.2">
      <c r="A4" s="6"/>
      <c r="B4" s="6"/>
      <c r="C4" s="6"/>
      <c r="D4" s="6"/>
      <c r="E4" s="6"/>
      <c r="F4" s="6"/>
      <c r="G4" s="6"/>
      <c r="H4" s="3"/>
      <c r="I4" s="3"/>
      <c r="J4" s="3"/>
    </row>
    <row r="5" spans="1:12" ht="24.95" customHeight="1" x14ac:dyDescent="0.2">
      <c r="A5" s="6"/>
      <c r="B5" s="37" t="s">
        <v>8</v>
      </c>
      <c r="C5" s="27" t="s">
        <v>58</v>
      </c>
      <c r="D5" s="27" t="s">
        <v>59</v>
      </c>
      <c r="E5" s="41" t="s">
        <v>28</v>
      </c>
      <c r="F5" s="41"/>
      <c r="G5" s="6"/>
      <c r="H5" s="3"/>
      <c r="I5" s="3"/>
      <c r="J5" s="3"/>
    </row>
    <row r="6" spans="1:12" ht="31.5" customHeight="1" x14ac:dyDescent="0.2">
      <c r="A6" s="6"/>
      <c r="B6" s="37"/>
      <c r="C6" s="28" t="s">
        <v>64</v>
      </c>
      <c r="D6" s="28" t="s">
        <v>64</v>
      </c>
      <c r="E6" s="29" t="s">
        <v>29</v>
      </c>
      <c r="F6" s="29" t="s">
        <v>30</v>
      </c>
      <c r="G6" s="6"/>
      <c r="H6" s="3"/>
      <c r="J6" s="3"/>
      <c r="K6" s="3"/>
    </row>
    <row r="7" spans="1:12" ht="21" customHeight="1" x14ac:dyDescent="0.25">
      <c r="A7" s="6"/>
      <c r="B7" s="18" t="s">
        <v>25</v>
      </c>
      <c r="C7" s="19">
        <f>+C8+C40</f>
        <v>2455.7137200000002</v>
      </c>
      <c r="D7" s="19">
        <f>+D8+D40</f>
        <v>2131.2311099999997</v>
      </c>
      <c r="E7" s="20">
        <f t="shared" ref="E7:E43" si="0">+D7-C7</f>
        <v>-324.48261000000048</v>
      </c>
      <c r="F7" s="20">
        <f t="shared" ref="F7:F43" si="1">+E7/C7*100</f>
        <v>-13.213372851946295</v>
      </c>
      <c r="G7" s="6"/>
      <c r="H7" s="10"/>
      <c r="I7" s="10"/>
      <c r="J7" s="10"/>
      <c r="K7" s="10"/>
    </row>
    <row r="8" spans="1:12" ht="21" customHeight="1" x14ac:dyDescent="0.25">
      <c r="A8" s="6"/>
      <c r="B8" s="21" t="s">
        <v>24</v>
      </c>
      <c r="C8" s="22">
        <f>+C9+C12+C16+C17+C24+C32</f>
        <v>2338.5473200000001</v>
      </c>
      <c r="D8" s="22">
        <f>+D9+D12+D16+D17+D24+D32</f>
        <v>2014.9859099999999</v>
      </c>
      <c r="E8" s="22">
        <f t="shared" si="0"/>
        <v>-323.56141000000025</v>
      </c>
      <c r="F8" s="22">
        <f t="shared" si="1"/>
        <v>-13.836000119937717</v>
      </c>
      <c r="G8" s="6"/>
      <c r="H8" s="10"/>
      <c r="I8" s="10"/>
      <c r="J8" s="10"/>
      <c r="K8" s="10"/>
      <c r="L8" s="9"/>
    </row>
    <row r="9" spans="1:12" ht="21" customHeight="1" x14ac:dyDescent="0.25">
      <c r="A9" s="6"/>
      <c r="B9" s="23" t="s">
        <v>0</v>
      </c>
      <c r="C9" s="22">
        <f>SUM(C10:C11)</f>
        <v>926.08559999999989</v>
      </c>
      <c r="D9" s="22">
        <f>SUM(D10:D11)</f>
        <v>852.06849999999997</v>
      </c>
      <c r="E9" s="22">
        <f t="shared" si="0"/>
        <v>-74.017099999999914</v>
      </c>
      <c r="F9" s="22">
        <f t="shared" si="1"/>
        <v>-7.9924685147895538</v>
      </c>
      <c r="G9" s="6"/>
      <c r="H9" s="10"/>
      <c r="I9" s="10"/>
      <c r="J9" s="10"/>
      <c r="K9" s="10"/>
    </row>
    <row r="10" spans="1:12" ht="15" customHeight="1" x14ac:dyDescent="0.2">
      <c r="A10" s="6"/>
      <c r="B10" s="11" t="s">
        <v>1</v>
      </c>
      <c r="C10" s="12">
        <v>441.79399999999998</v>
      </c>
      <c r="D10" s="12">
        <v>440.13810000000001</v>
      </c>
      <c r="E10" s="12">
        <f t="shared" si="0"/>
        <v>-1.6558999999999742</v>
      </c>
      <c r="F10" s="12">
        <f t="shared" si="1"/>
        <v>-0.37481269550966612</v>
      </c>
      <c r="G10" s="6"/>
      <c r="H10" s="10"/>
      <c r="I10" s="10"/>
      <c r="J10" s="10"/>
      <c r="K10" s="10"/>
    </row>
    <row r="11" spans="1:12" ht="15" customHeight="1" x14ac:dyDescent="0.2">
      <c r="A11" s="6"/>
      <c r="B11" s="11" t="s">
        <v>2</v>
      </c>
      <c r="C11" s="12">
        <v>484.29159999999996</v>
      </c>
      <c r="D11" s="12">
        <v>411.93039999999996</v>
      </c>
      <c r="E11" s="12">
        <f t="shared" si="0"/>
        <v>-72.361199999999997</v>
      </c>
      <c r="F11" s="12">
        <f t="shared" si="1"/>
        <v>-14.941659116119297</v>
      </c>
      <c r="G11" s="6"/>
      <c r="H11" s="10"/>
      <c r="I11" s="10"/>
      <c r="J11" s="10"/>
      <c r="K11" s="10"/>
    </row>
    <row r="12" spans="1:12" ht="21" customHeight="1" x14ac:dyDescent="0.25">
      <c r="A12" s="6"/>
      <c r="B12" s="23" t="s">
        <v>9</v>
      </c>
      <c r="C12" s="22">
        <f>SUM(C13:C15)</f>
        <v>1053.9667000000002</v>
      </c>
      <c r="D12" s="22">
        <f>SUM(D13:D15)</f>
        <v>864.60480000000007</v>
      </c>
      <c r="E12" s="22">
        <f t="shared" si="0"/>
        <v>-189.36190000000011</v>
      </c>
      <c r="F12" s="22">
        <f t="shared" si="1"/>
        <v>-17.966592303153416</v>
      </c>
      <c r="G12" s="6"/>
      <c r="H12" s="10"/>
      <c r="I12" s="10"/>
      <c r="J12" s="10"/>
      <c r="K12" s="10"/>
    </row>
    <row r="13" spans="1:12" ht="15" customHeight="1" x14ac:dyDescent="0.2">
      <c r="A13" s="6"/>
      <c r="B13" s="11" t="s">
        <v>1</v>
      </c>
      <c r="C13" s="12">
        <v>411.02680000000004</v>
      </c>
      <c r="D13" s="12">
        <v>230.21540000000002</v>
      </c>
      <c r="E13" s="12">
        <f t="shared" si="0"/>
        <v>-180.81140000000002</v>
      </c>
      <c r="F13" s="12">
        <f t="shared" si="1"/>
        <v>-43.990172903567363</v>
      </c>
      <c r="G13" s="6"/>
      <c r="H13" s="10"/>
      <c r="I13" s="10"/>
      <c r="J13" s="10"/>
      <c r="K13" s="10"/>
    </row>
    <row r="14" spans="1:12" ht="15" customHeight="1" x14ac:dyDescent="0.2">
      <c r="A14" s="6"/>
      <c r="B14" s="11" t="s">
        <v>3</v>
      </c>
      <c r="C14" s="12">
        <v>429.8904</v>
      </c>
      <c r="D14" s="12">
        <v>438.00220000000002</v>
      </c>
      <c r="E14" s="12">
        <f t="shared" si="0"/>
        <v>8.1118000000000166</v>
      </c>
      <c r="F14" s="12">
        <f t="shared" si="1"/>
        <v>1.8869460681141093</v>
      </c>
      <c r="G14" s="6"/>
      <c r="H14" s="10"/>
      <c r="I14" s="10"/>
      <c r="J14" s="10"/>
      <c r="K14" s="10"/>
    </row>
    <row r="15" spans="1:12" ht="15" customHeight="1" x14ac:dyDescent="0.2">
      <c r="A15" s="6"/>
      <c r="B15" s="11" t="s">
        <v>4</v>
      </c>
      <c r="C15" s="12">
        <v>213.04949999999999</v>
      </c>
      <c r="D15" s="12">
        <v>196.38719999999998</v>
      </c>
      <c r="E15" s="12">
        <f t="shared" si="0"/>
        <v>-16.662300000000016</v>
      </c>
      <c r="F15" s="12">
        <f t="shared" si="1"/>
        <v>-7.8208585328761711</v>
      </c>
      <c r="G15" s="6"/>
      <c r="H15" s="10"/>
      <c r="I15" s="10"/>
      <c r="J15" s="10"/>
      <c r="K15" s="10"/>
    </row>
    <row r="16" spans="1:12" ht="21" customHeight="1" x14ac:dyDescent="0.25">
      <c r="A16" s="6"/>
      <c r="B16" s="23" t="s">
        <v>10</v>
      </c>
      <c r="C16" s="22">
        <v>89.852100000000007</v>
      </c>
      <c r="D16" s="22">
        <v>71.113699999999994</v>
      </c>
      <c r="E16" s="22">
        <f t="shared" si="0"/>
        <v>-18.738400000000013</v>
      </c>
      <c r="F16" s="22">
        <f t="shared" si="1"/>
        <v>-20.854715693901436</v>
      </c>
      <c r="G16" s="6"/>
      <c r="H16" s="10"/>
      <c r="I16" s="10"/>
      <c r="J16" s="10"/>
      <c r="K16" s="10"/>
    </row>
    <row r="17" spans="1:11" ht="21" customHeight="1" x14ac:dyDescent="0.25">
      <c r="A17" s="6"/>
      <c r="B17" s="23" t="s">
        <v>36</v>
      </c>
      <c r="C17" s="22">
        <f>SUM(C18:C23)</f>
        <v>78.490020000000001</v>
      </c>
      <c r="D17" s="22">
        <f>SUM(D18:D23)</f>
        <v>75.158799999999985</v>
      </c>
      <c r="E17" s="22">
        <f t="shared" si="0"/>
        <v>-3.3312200000000161</v>
      </c>
      <c r="F17" s="22">
        <f t="shared" si="1"/>
        <v>-4.2441319291293542</v>
      </c>
      <c r="G17" s="6"/>
      <c r="H17" s="10"/>
      <c r="I17" s="10"/>
      <c r="J17" s="10"/>
      <c r="K17" s="10"/>
    </row>
    <row r="18" spans="1:11" ht="15" customHeight="1" x14ac:dyDescent="0.2">
      <c r="A18" s="6"/>
      <c r="B18" s="11" t="s">
        <v>34</v>
      </c>
      <c r="C18" s="12">
        <v>8.4374000000000002</v>
      </c>
      <c r="D18" s="12">
        <v>17.360299999999999</v>
      </c>
      <c r="E18" s="12">
        <f t="shared" si="0"/>
        <v>8.9228999999999985</v>
      </c>
      <c r="F18" s="12">
        <f t="shared" si="1"/>
        <v>105.75414227131579</v>
      </c>
      <c r="G18" s="6"/>
      <c r="H18" s="10"/>
      <c r="I18" s="10"/>
      <c r="J18" s="10"/>
      <c r="K18" s="10"/>
    </row>
    <row r="19" spans="1:11" ht="15" customHeight="1" x14ac:dyDescent="0.2">
      <c r="A19" s="6"/>
      <c r="B19" s="11" t="s">
        <v>11</v>
      </c>
      <c r="C19" s="12">
        <v>33.931199999999997</v>
      </c>
      <c r="D19" s="12">
        <v>22.620300000000004</v>
      </c>
      <c r="E19" s="12">
        <f t="shared" si="0"/>
        <v>-11.310899999999993</v>
      </c>
      <c r="F19" s="12">
        <f t="shared" si="1"/>
        <v>-33.334806903380944</v>
      </c>
      <c r="G19" s="6"/>
      <c r="H19" s="10"/>
      <c r="I19" s="10"/>
      <c r="J19" s="10"/>
      <c r="K19" s="10"/>
    </row>
    <row r="20" spans="1:11" ht="15" customHeight="1" x14ac:dyDescent="0.2">
      <c r="A20" s="6"/>
      <c r="B20" s="11" t="s">
        <v>12</v>
      </c>
      <c r="C20" s="12">
        <v>10.349299999999999</v>
      </c>
      <c r="D20" s="12">
        <v>10.1335</v>
      </c>
      <c r="E20" s="12">
        <f t="shared" si="0"/>
        <v>-0.21579999999999977</v>
      </c>
      <c r="F20" s="12">
        <f t="shared" si="1"/>
        <v>-2.085165180253735</v>
      </c>
      <c r="G20" s="6"/>
      <c r="H20" s="10"/>
      <c r="I20" s="10"/>
      <c r="J20" s="10"/>
      <c r="K20" s="10"/>
    </row>
    <row r="21" spans="1:11" ht="15" customHeight="1" x14ac:dyDescent="0.2">
      <c r="A21" s="6"/>
      <c r="B21" s="11" t="s">
        <v>26</v>
      </c>
      <c r="C21" s="12">
        <v>21.216420000000003</v>
      </c>
      <c r="D21" s="12">
        <v>21.493299999999998</v>
      </c>
      <c r="E21" s="12">
        <f t="shared" si="0"/>
        <v>0.27687999999999491</v>
      </c>
      <c r="F21" s="12">
        <f t="shared" si="1"/>
        <v>1.3050269555372438</v>
      </c>
      <c r="G21" s="6"/>
      <c r="H21" s="10"/>
      <c r="I21" s="10"/>
      <c r="J21" s="10"/>
      <c r="K21" s="10"/>
    </row>
    <row r="22" spans="1:11" ht="15" customHeight="1" x14ac:dyDescent="0.2">
      <c r="A22" s="6"/>
      <c r="B22" s="11" t="s">
        <v>13</v>
      </c>
      <c r="C22" s="12">
        <v>0.42410000000000003</v>
      </c>
      <c r="D22" s="12">
        <v>0.30760000000000004</v>
      </c>
      <c r="E22" s="12">
        <f t="shared" si="0"/>
        <v>-0.11649999999999999</v>
      </c>
      <c r="F22" s="12">
        <f t="shared" si="1"/>
        <v>-27.469936335769862</v>
      </c>
      <c r="G22" s="6"/>
      <c r="H22" s="10"/>
      <c r="I22" s="10"/>
      <c r="J22" s="10"/>
      <c r="K22" s="10"/>
    </row>
    <row r="23" spans="1:11" ht="15" customHeight="1" x14ac:dyDescent="0.2">
      <c r="A23" s="6"/>
      <c r="B23" s="11" t="s">
        <v>52</v>
      </c>
      <c r="C23" s="12">
        <v>4.1315999999999997</v>
      </c>
      <c r="D23" s="12">
        <v>3.2438000000000002</v>
      </c>
      <c r="E23" s="12">
        <f t="shared" si="0"/>
        <v>-0.88779999999999948</v>
      </c>
      <c r="F23" s="12">
        <f t="shared" si="1"/>
        <v>-21.488043373027388</v>
      </c>
      <c r="G23" s="6"/>
      <c r="H23" s="10"/>
      <c r="I23" s="10"/>
      <c r="J23" s="10"/>
      <c r="K23" s="10"/>
    </row>
    <row r="24" spans="1:11" ht="21" customHeight="1" x14ac:dyDescent="0.25">
      <c r="A24" s="6"/>
      <c r="B24" s="23" t="s">
        <v>14</v>
      </c>
      <c r="C24" s="22">
        <f>SUM(C25:C29)</f>
        <v>27.550299999999996</v>
      </c>
      <c r="D24" s="22">
        <f>SUM(D25:D29)</f>
        <v>11.931099999999999</v>
      </c>
      <c r="E24" s="22">
        <f t="shared" si="0"/>
        <v>-15.619199999999998</v>
      </c>
      <c r="F24" s="22">
        <f t="shared" si="1"/>
        <v>-56.693393538364369</v>
      </c>
      <c r="G24" s="6"/>
      <c r="H24" s="10"/>
      <c r="I24" s="10"/>
      <c r="J24" s="10"/>
      <c r="K24" s="10"/>
    </row>
    <row r="25" spans="1:11" ht="15" customHeight="1" x14ac:dyDescent="0.2">
      <c r="A25" s="6"/>
      <c r="B25" s="11" t="s">
        <v>5</v>
      </c>
      <c r="C25" s="12">
        <v>12.313799999999999</v>
      </c>
      <c r="D25" s="12">
        <v>7.346099999999999</v>
      </c>
      <c r="E25" s="12">
        <f t="shared" si="0"/>
        <v>-4.9676999999999998</v>
      </c>
      <c r="F25" s="12">
        <f t="shared" si="1"/>
        <v>-40.342542513277792</v>
      </c>
      <c r="G25" s="6"/>
      <c r="H25" s="10"/>
      <c r="I25" s="10"/>
      <c r="J25" s="10"/>
      <c r="K25" s="10"/>
    </row>
    <row r="26" spans="1:11" ht="15" customHeight="1" x14ac:dyDescent="0.2">
      <c r="A26" s="6"/>
      <c r="B26" s="11" t="s">
        <v>6</v>
      </c>
      <c r="C26" s="12">
        <v>0.63890000000000002</v>
      </c>
      <c r="D26" s="12">
        <v>0</v>
      </c>
      <c r="E26" s="12">
        <f t="shared" si="0"/>
        <v>-0.63890000000000002</v>
      </c>
      <c r="F26" s="12">
        <f t="shared" si="1"/>
        <v>-100</v>
      </c>
      <c r="G26" s="6"/>
      <c r="H26" s="10"/>
      <c r="I26" s="10"/>
      <c r="J26" s="10"/>
      <c r="K26" s="10"/>
    </row>
    <row r="27" spans="1:11" ht="15" hidden="1" customHeight="1" x14ac:dyDescent="0.2">
      <c r="A27" s="6"/>
      <c r="B27" s="11" t="s">
        <v>15</v>
      </c>
      <c r="C27" s="12">
        <v>0</v>
      </c>
      <c r="D27" s="12">
        <v>1.6500000000000001E-2</v>
      </c>
      <c r="E27" s="12">
        <f t="shared" si="0"/>
        <v>1.6500000000000001E-2</v>
      </c>
      <c r="F27" s="13" t="e">
        <f t="shared" si="1"/>
        <v>#DIV/0!</v>
      </c>
      <c r="G27" s="6"/>
      <c r="H27" s="10"/>
      <c r="I27" s="10"/>
      <c r="J27" s="10"/>
      <c r="K27" s="10"/>
    </row>
    <row r="28" spans="1:11" ht="15" customHeight="1" x14ac:dyDescent="0.2">
      <c r="A28" s="6"/>
      <c r="B28" s="11" t="s">
        <v>16</v>
      </c>
      <c r="C28" s="12">
        <v>6.1337000000000002</v>
      </c>
      <c r="D28" s="12">
        <v>4.5376000000000003</v>
      </c>
      <c r="E28" s="12">
        <f t="shared" si="0"/>
        <v>-1.5960999999999999</v>
      </c>
      <c r="F28" s="12">
        <f t="shared" si="1"/>
        <v>-26.021813913298658</v>
      </c>
      <c r="G28" s="6"/>
      <c r="H28" s="10"/>
      <c r="I28" s="10"/>
      <c r="J28" s="10"/>
      <c r="K28" s="10"/>
    </row>
    <row r="29" spans="1:11" ht="15" customHeight="1" x14ac:dyDescent="0.2">
      <c r="A29" s="6"/>
      <c r="B29" s="11" t="s">
        <v>53</v>
      </c>
      <c r="C29" s="12">
        <f>+C30+C31</f>
        <v>8.4638999999999989</v>
      </c>
      <c r="D29" s="12">
        <f>+D30+D31</f>
        <v>3.0900000000000004E-2</v>
      </c>
      <c r="E29" s="12">
        <f t="shared" si="0"/>
        <v>-8.4329999999999981</v>
      </c>
      <c r="F29" s="12">
        <f t="shared" si="1"/>
        <v>-99.634920072307082</v>
      </c>
      <c r="G29" s="6"/>
      <c r="H29" s="10"/>
      <c r="I29" s="10"/>
      <c r="J29" s="10"/>
      <c r="K29" s="10"/>
    </row>
    <row r="30" spans="1:11" ht="15" customHeight="1" x14ac:dyDescent="0.2">
      <c r="A30" s="6"/>
      <c r="B30" s="14" t="s">
        <v>54</v>
      </c>
      <c r="C30" s="12">
        <v>5.2796999999999992</v>
      </c>
      <c r="D30" s="12">
        <v>3.0900000000000004E-2</v>
      </c>
      <c r="E30" s="12">
        <f t="shared" si="0"/>
        <v>-5.2487999999999992</v>
      </c>
      <c r="F30" s="12">
        <f t="shared" si="1"/>
        <v>-99.414739473833748</v>
      </c>
      <c r="G30" s="6"/>
      <c r="H30" s="10"/>
      <c r="I30" s="10"/>
      <c r="J30" s="10"/>
      <c r="K30" s="10"/>
    </row>
    <row r="31" spans="1:11" ht="15" customHeight="1" x14ac:dyDescent="0.2">
      <c r="A31" s="6"/>
      <c r="B31" s="14" t="s">
        <v>55</v>
      </c>
      <c r="C31" s="12">
        <v>3.1841999999999997</v>
      </c>
      <c r="D31" s="12">
        <v>0</v>
      </c>
      <c r="E31" s="12">
        <f t="shared" si="0"/>
        <v>-3.1841999999999997</v>
      </c>
      <c r="F31" s="12">
        <f t="shared" si="1"/>
        <v>-100</v>
      </c>
      <c r="G31" s="6"/>
      <c r="H31" s="10"/>
      <c r="I31" s="10"/>
      <c r="J31" s="10"/>
      <c r="K31" s="10"/>
    </row>
    <row r="32" spans="1:11" ht="21" customHeight="1" x14ac:dyDescent="0.25">
      <c r="A32" s="6"/>
      <c r="B32" s="23" t="s">
        <v>22</v>
      </c>
      <c r="C32" s="22">
        <f>SUM(C33:C39)</f>
        <v>162.6026</v>
      </c>
      <c r="D32" s="22">
        <f>SUM(D33:D39)</f>
        <v>140.10901000000001</v>
      </c>
      <c r="E32" s="22">
        <f t="shared" si="0"/>
        <v>-22.493589999999983</v>
      </c>
      <c r="F32" s="22">
        <f t="shared" si="1"/>
        <v>-13.833474987484815</v>
      </c>
      <c r="G32" s="6"/>
      <c r="H32" s="10"/>
      <c r="I32" s="10"/>
      <c r="J32" s="10"/>
      <c r="K32" s="10"/>
    </row>
    <row r="33" spans="1:11" ht="15" customHeight="1" x14ac:dyDescent="0.2">
      <c r="A33" s="6"/>
      <c r="B33" s="11" t="s">
        <v>17</v>
      </c>
      <c r="C33" s="12">
        <v>5.1876000000000007</v>
      </c>
      <c r="D33" s="12">
        <v>3.6712999999999991</v>
      </c>
      <c r="E33" s="12">
        <f t="shared" si="0"/>
        <v>-1.5163000000000015</v>
      </c>
      <c r="F33" s="12">
        <f t="shared" si="1"/>
        <v>-29.229316061377158</v>
      </c>
      <c r="G33" s="6"/>
      <c r="H33" s="10"/>
      <c r="I33" s="10"/>
      <c r="J33" s="10"/>
      <c r="K33" s="10"/>
    </row>
    <row r="34" spans="1:11" ht="15" customHeight="1" x14ac:dyDescent="0.2">
      <c r="A34" s="6"/>
      <c r="B34" s="11" t="s">
        <v>7</v>
      </c>
      <c r="C34" s="12">
        <v>40.441799999999994</v>
      </c>
      <c r="D34" s="12">
        <v>36.621200000000002</v>
      </c>
      <c r="E34" s="12">
        <f t="shared" si="0"/>
        <v>-3.8205999999999918</v>
      </c>
      <c r="F34" s="12">
        <f t="shared" si="1"/>
        <v>-9.4471561602104579</v>
      </c>
      <c r="G34" s="6"/>
      <c r="H34" s="10"/>
      <c r="I34" s="10"/>
      <c r="J34" s="10"/>
      <c r="K34" s="10"/>
    </row>
    <row r="35" spans="1:11" ht="15" customHeight="1" x14ac:dyDescent="0.2">
      <c r="A35" s="6"/>
      <c r="B35" s="11" t="s">
        <v>18</v>
      </c>
      <c r="C35" s="12">
        <v>20.360900000000001</v>
      </c>
      <c r="D35" s="12">
        <v>19.891299999999998</v>
      </c>
      <c r="E35" s="12">
        <f t="shared" si="0"/>
        <v>-0.46960000000000335</v>
      </c>
      <c r="F35" s="12">
        <f t="shared" si="1"/>
        <v>-2.3063813485651585</v>
      </c>
      <c r="G35" s="6"/>
      <c r="H35" s="10"/>
      <c r="I35" s="10"/>
      <c r="J35" s="10"/>
      <c r="K35" s="10"/>
    </row>
    <row r="36" spans="1:11" ht="15" customHeight="1" x14ac:dyDescent="0.2">
      <c r="A36" s="6"/>
      <c r="B36" s="11" t="s">
        <v>33</v>
      </c>
      <c r="C36" s="12">
        <v>0.46220000000000006</v>
      </c>
      <c r="D36" s="12">
        <v>0.34410000000000002</v>
      </c>
      <c r="E36" s="12">
        <f t="shared" si="0"/>
        <v>-0.11810000000000004</v>
      </c>
      <c r="F36" s="12">
        <f t="shared" si="1"/>
        <v>-25.551709216789277</v>
      </c>
      <c r="G36" s="6"/>
      <c r="H36" s="10"/>
      <c r="I36" s="10"/>
      <c r="J36" s="10"/>
      <c r="K36" s="10"/>
    </row>
    <row r="37" spans="1:11" ht="15" hidden="1" customHeight="1" x14ac:dyDescent="0.2">
      <c r="A37" s="6"/>
      <c r="B37" s="11" t="s">
        <v>37</v>
      </c>
      <c r="C37" s="12"/>
      <c r="D37" s="12"/>
      <c r="E37" s="12">
        <f t="shared" si="0"/>
        <v>0</v>
      </c>
      <c r="F37" s="12" t="e">
        <f t="shared" si="1"/>
        <v>#DIV/0!</v>
      </c>
      <c r="G37" s="6"/>
      <c r="H37" s="10"/>
      <c r="I37" s="10"/>
      <c r="J37" s="10"/>
      <c r="K37" s="10"/>
    </row>
    <row r="38" spans="1:11" ht="15" customHeight="1" x14ac:dyDescent="0.2">
      <c r="A38" s="6"/>
      <c r="B38" s="11" t="s">
        <v>56</v>
      </c>
      <c r="C38" s="12">
        <v>22.717699999999997</v>
      </c>
      <c r="D38" s="12">
        <v>19.147809999999996</v>
      </c>
      <c r="E38" s="12">
        <f t="shared" si="0"/>
        <v>-3.5698900000000009</v>
      </c>
      <c r="F38" s="12">
        <f t="shared" si="1"/>
        <v>-15.714134793575059</v>
      </c>
      <c r="G38" s="6"/>
      <c r="H38" s="10"/>
      <c r="I38" s="10"/>
      <c r="J38" s="10"/>
      <c r="K38" s="10"/>
    </row>
    <row r="39" spans="1:11" ht="15" customHeight="1" x14ac:dyDescent="0.2">
      <c r="A39" s="6"/>
      <c r="B39" s="11" t="s">
        <v>57</v>
      </c>
      <c r="C39" s="12">
        <v>73.432400000000015</v>
      </c>
      <c r="D39" s="12">
        <v>60.433300000000003</v>
      </c>
      <c r="E39" s="12">
        <f t="shared" si="0"/>
        <v>-12.999100000000013</v>
      </c>
      <c r="F39" s="34">
        <f t="shared" si="1"/>
        <v>-17.702131484195004</v>
      </c>
      <c r="G39" s="6"/>
      <c r="H39" s="10"/>
      <c r="I39" s="10"/>
      <c r="J39" s="10"/>
      <c r="K39" s="10"/>
    </row>
    <row r="40" spans="1:11" ht="21" customHeight="1" x14ac:dyDescent="0.25">
      <c r="A40" s="6"/>
      <c r="B40" s="21" t="s">
        <v>23</v>
      </c>
      <c r="C40" s="22">
        <f>SUM(C41:C43)</f>
        <v>117.16639999999998</v>
      </c>
      <c r="D40" s="22">
        <f>SUM(D41:D43)</f>
        <v>116.2452</v>
      </c>
      <c r="E40" s="22">
        <f t="shared" si="0"/>
        <v>-0.9211999999999847</v>
      </c>
      <c r="F40" s="22">
        <f t="shared" si="1"/>
        <v>-0.78623223040051138</v>
      </c>
      <c r="G40" s="6"/>
      <c r="H40" s="10"/>
      <c r="I40" s="10"/>
      <c r="J40" s="10"/>
      <c r="K40" s="10"/>
    </row>
    <row r="41" spans="1:11" ht="15" customHeight="1" x14ac:dyDescent="0.2">
      <c r="A41" s="6"/>
      <c r="B41" s="11" t="s">
        <v>20</v>
      </c>
      <c r="C41" s="12">
        <v>16.911800000000003</v>
      </c>
      <c r="D41" s="12">
        <v>13.4701</v>
      </c>
      <c r="E41" s="12">
        <f t="shared" si="0"/>
        <v>-3.4417000000000026</v>
      </c>
      <c r="F41" s="12">
        <f t="shared" si="1"/>
        <v>-20.350879267730235</v>
      </c>
      <c r="G41" s="6"/>
      <c r="H41" s="10"/>
      <c r="I41" s="10"/>
      <c r="J41" s="10"/>
      <c r="K41" s="10"/>
    </row>
    <row r="42" spans="1:11" ht="15" customHeight="1" x14ac:dyDescent="0.2">
      <c r="A42" s="6"/>
      <c r="B42" s="11" t="s">
        <v>21</v>
      </c>
      <c r="C42" s="12">
        <v>6.1701000000000006</v>
      </c>
      <c r="D42" s="12">
        <v>2.3348200000000001</v>
      </c>
      <c r="E42" s="12">
        <f t="shared" si="0"/>
        <v>-3.8352800000000005</v>
      </c>
      <c r="F42" s="12">
        <f t="shared" si="1"/>
        <v>-62.159122218440544</v>
      </c>
      <c r="G42" s="6"/>
      <c r="H42" s="10"/>
      <c r="I42" s="10"/>
      <c r="J42" s="10"/>
      <c r="K42" s="10"/>
    </row>
    <row r="43" spans="1:11" ht="15" customHeight="1" x14ac:dyDescent="0.25">
      <c r="A43" s="6"/>
      <c r="B43" s="11" t="s">
        <v>31</v>
      </c>
      <c r="C43" s="12">
        <v>94.084499999999977</v>
      </c>
      <c r="D43" s="12">
        <v>100.44028</v>
      </c>
      <c r="E43" s="12">
        <f t="shared" si="0"/>
        <v>6.3557800000000242</v>
      </c>
      <c r="F43" s="12">
        <f t="shared" si="1"/>
        <v>6.7553954158230374</v>
      </c>
      <c r="G43" s="6"/>
      <c r="H43" s="10"/>
      <c r="I43" s="10"/>
      <c r="J43" s="10"/>
      <c r="K43" s="10"/>
    </row>
    <row r="44" spans="1:11" ht="6" hidden="1" customHeight="1" x14ac:dyDescent="0.25">
      <c r="A44" s="6"/>
      <c r="B44" s="24"/>
      <c r="C44" s="25"/>
      <c r="D44" s="25"/>
      <c r="E44" s="25"/>
      <c r="F44" s="26"/>
      <c r="G44" s="6"/>
      <c r="H44" s="10"/>
      <c r="J44" s="10"/>
      <c r="K44" s="3"/>
    </row>
    <row r="45" spans="1:11" ht="6" customHeight="1" x14ac:dyDescent="0.2">
      <c r="A45" s="6"/>
      <c r="B45" s="5"/>
      <c r="C45" s="6"/>
      <c r="D45" s="6"/>
      <c r="E45" s="6"/>
      <c r="F45" s="6"/>
      <c r="G45" s="6"/>
      <c r="H45" s="10"/>
      <c r="J45" s="10"/>
      <c r="K45" s="3"/>
    </row>
    <row r="46" spans="1:11" ht="21" customHeight="1" x14ac:dyDescent="0.2">
      <c r="A46" s="6"/>
      <c r="B46" s="7" t="s">
        <v>19</v>
      </c>
      <c r="C46" s="6"/>
      <c r="D46" s="6"/>
      <c r="E46" s="6"/>
      <c r="F46" s="6"/>
      <c r="G46" s="6"/>
      <c r="H46" s="3"/>
      <c r="I46" s="3"/>
      <c r="J46" s="3"/>
    </row>
    <row r="47" spans="1:11" x14ac:dyDescent="0.2">
      <c r="A47" s="6"/>
      <c r="B47" s="6"/>
      <c r="C47" s="6"/>
      <c r="D47" s="6"/>
      <c r="E47" s="6"/>
      <c r="F47" s="6"/>
      <c r="G47" s="6"/>
      <c r="H47" s="3"/>
      <c r="I47" s="3"/>
      <c r="J47" s="3"/>
    </row>
    <row r="48" spans="1:11" ht="21" customHeight="1" x14ac:dyDescent="0.2">
      <c r="A48" s="6"/>
      <c r="B48" s="40" t="s">
        <v>32</v>
      </c>
      <c r="C48" s="40"/>
      <c r="D48" s="40"/>
      <c r="E48" s="40"/>
      <c r="F48" s="40"/>
      <c r="G48" s="6"/>
      <c r="H48" s="3"/>
      <c r="I48" s="3"/>
      <c r="J48" s="3"/>
    </row>
    <row r="51" spans="3:18" x14ac:dyDescent="0.2">
      <c r="H51" s="3"/>
      <c r="I51" s="3"/>
    </row>
    <row r="52" spans="3:18" ht="15" x14ac:dyDescent="0.25">
      <c r="C52" s="1"/>
      <c r="D52" s="1"/>
      <c r="E52" s="1"/>
      <c r="F52" s="1"/>
      <c r="G52" s="1"/>
      <c r="L52" s="1"/>
      <c r="M52" s="1"/>
      <c r="N52" s="1"/>
      <c r="O52" s="2"/>
      <c r="P52" s="1"/>
      <c r="Q52" s="1"/>
      <c r="R52" s="1"/>
    </row>
    <row r="53" spans="3:18" ht="15" x14ac:dyDescent="0.25">
      <c r="C53" s="1"/>
      <c r="D53" s="1"/>
      <c r="E53" s="1"/>
      <c r="F53" s="1"/>
      <c r="G53" s="1"/>
      <c r="L53" s="1"/>
      <c r="M53" s="1"/>
      <c r="N53" s="1"/>
      <c r="O53" s="1"/>
      <c r="P53" s="1"/>
      <c r="Q53" s="1"/>
      <c r="R53" s="1"/>
    </row>
  </sheetData>
  <mergeCells count="5">
    <mergeCell ref="B48:F48"/>
    <mergeCell ref="B2:F2"/>
    <mergeCell ref="B3:F3"/>
    <mergeCell ref="B5:B6"/>
    <mergeCell ref="E5:F5"/>
  </mergeCells>
  <phoneticPr fontId="1" type="noConversion"/>
  <printOptions horizontalCentered="1"/>
  <pageMargins left="0.78740157480314965" right="0.78740157480314965" top="0.98425196850393704" bottom="0.98425196850393704" header="0" footer="0"/>
  <pageSetup paperSize="9" scale="62" orientation="landscape" r:id="rId1"/>
  <headerFooter alignWithMargins="0"/>
  <ignoredErrors>
    <ignoredError sqref="F27:F28 F19 F36 F39" evalError="1"/>
    <ignoredError sqref="E12 C12:D12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N48"/>
  <sheetViews>
    <sheetView showGridLines="0" tabSelected="1" zoomScale="80" zoomScaleNormal="80" workbookViewId="0">
      <selection activeCell="N7" sqref="N7"/>
    </sheetView>
  </sheetViews>
  <sheetFormatPr baseColWidth="10" defaultRowHeight="12.75" x14ac:dyDescent="0.2"/>
  <cols>
    <col min="1" max="1" width="1.7109375" customWidth="1"/>
    <col min="2" max="2" width="59.7109375" customWidth="1"/>
    <col min="3" max="5" width="12.42578125" customWidth="1"/>
    <col min="6" max="6" width="12.28515625" customWidth="1"/>
    <col min="7" max="7" width="9.7109375" customWidth="1"/>
    <col min="8" max="8" width="12.28515625" customWidth="1"/>
    <col min="9" max="9" width="9.7109375" customWidth="1"/>
    <col min="10" max="10" width="1.7109375" customWidth="1"/>
    <col min="11" max="11" width="12.42578125" customWidth="1"/>
    <col min="12" max="12" width="12.85546875" customWidth="1"/>
    <col min="13" max="13" width="12.42578125" customWidth="1"/>
  </cols>
  <sheetData>
    <row r="1" spans="1:14" x14ac:dyDescent="0.2">
      <c r="A1" s="4"/>
      <c r="B1" s="4"/>
      <c r="C1" s="3"/>
      <c r="D1" s="3"/>
    </row>
    <row r="2" spans="1:14" ht="15.75" x14ac:dyDescent="0.25">
      <c r="A2" s="6"/>
      <c r="B2" s="36" t="s">
        <v>65</v>
      </c>
      <c r="C2" s="36"/>
      <c r="D2" s="36"/>
      <c r="E2" s="36"/>
      <c r="F2" s="36"/>
      <c r="G2" s="36"/>
      <c r="H2" s="36"/>
      <c r="I2" s="36"/>
      <c r="J2" s="6"/>
    </row>
    <row r="3" spans="1:14" ht="16.5" customHeight="1" x14ac:dyDescent="0.25">
      <c r="A3" s="6"/>
      <c r="B3" s="36" t="s">
        <v>27</v>
      </c>
      <c r="C3" s="36"/>
      <c r="D3" s="36"/>
      <c r="E3" s="36"/>
      <c r="F3" s="36"/>
      <c r="G3" s="36"/>
      <c r="H3" s="36"/>
      <c r="I3" s="36"/>
      <c r="J3" s="6"/>
    </row>
    <row r="4" spans="1:14" x14ac:dyDescent="0.2">
      <c r="A4" s="6"/>
      <c r="B4" s="6"/>
      <c r="C4" s="6"/>
      <c r="D4" s="6"/>
      <c r="E4" s="6"/>
      <c r="F4" s="6"/>
      <c r="G4" s="6"/>
      <c r="H4" s="6"/>
      <c r="I4" s="6"/>
      <c r="J4" s="6"/>
    </row>
    <row r="5" spans="1:14" ht="21" customHeight="1" x14ac:dyDescent="0.2">
      <c r="A5" s="6"/>
      <c r="B5" s="37" t="s">
        <v>8</v>
      </c>
      <c r="C5" s="27" t="s">
        <v>58</v>
      </c>
      <c r="D5" s="27" t="s">
        <v>60</v>
      </c>
      <c r="E5" s="27" t="s">
        <v>59</v>
      </c>
      <c r="F5" s="37" t="s">
        <v>61</v>
      </c>
      <c r="G5" s="37"/>
      <c r="H5" s="41" t="s">
        <v>62</v>
      </c>
      <c r="I5" s="41"/>
      <c r="J5" s="6"/>
      <c r="K5" s="3"/>
      <c r="L5" s="3"/>
      <c r="M5" s="3"/>
    </row>
    <row r="6" spans="1:14" ht="30.75" customHeight="1" x14ac:dyDescent="0.2">
      <c r="A6" s="6"/>
      <c r="B6" s="37"/>
      <c r="C6" s="16" t="s">
        <v>64</v>
      </c>
      <c r="D6" s="16" t="s">
        <v>64</v>
      </c>
      <c r="E6" s="16" t="s">
        <v>64</v>
      </c>
      <c r="F6" s="33" t="s">
        <v>35</v>
      </c>
      <c r="G6" s="33" t="s">
        <v>30</v>
      </c>
      <c r="H6" s="33" t="s">
        <v>29</v>
      </c>
      <c r="I6" s="33" t="s">
        <v>30</v>
      </c>
      <c r="J6" s="6"/>
      <c r="K6" s="3"/>
      <c r="L6" s="3"/>
      <c r="M6" s="3"/>
      <c r="N6" s="3"/>
    </row>
    <row r="7" spans="1:14" ht="21" customHeight="1" x14ac:dyDescent="0.25">
      <c r="A7" s="6"/>
      <c r="B7" s="18" t="s">
        <v>25</v>
      </c>
      <c r="C7" s="19">
        <f>+C8+C40</f>
        <v>398.34850000000006</v>
      </c>
      <c r="D7" s="19">
        <f>+D8+D40</f>
        <v>476.34910130000003</v>
      </c>
      <c r="E7" s="19">
        <f>+E8+E40</f>
        <v>264.28810999999996</v>
      </c>
      <c r="F7" s="20">
        <f t="shared" ref="F7:F43" si="0">+E7-D7</f>
        <v>-212.06099130000007</v>
      </c>
      <c r="G7" s="20">
        <f t="shared" ref="G7:G43" si="1">+F7/D7*100</f>
        <v>-44.517978667591969</v>
      </c>
      <c r="H7" s="20">
        <f t="shared" ref="H7:H43" si="2">+E7-C7</f>
        <v>-134.0603900000001</v>
      </c>
      <c r="I7" s="20">
        <f t="shared" ref="I7:I43" si="3">+H7/C7*100</f>
        <v>-33.65404664508592</v>
      </c>
      <c r="J7" s="6"/>
      <c r="K7" s="10"/>
      <c r="L7" s="10"/>
      <c r="M7" s="10"/>
      <c r="N7" s="10"/>
    </row>
    <row r="8" spans="1:14" ht="21" customHeight="1" x14ac:dyDescent="0.25">
      <c r="A8" s="6"/>
      <c r="B8" s="21" t="s">
        <v>24</v>
      </c>
      <c r="C8" s="22">
        <f>+C9+C12+C16+C17+C24+C32</f>
        <v>365.87660000000005</v>
      </c>
      <c r="D8" s="22">
        <f>+D9+D12+D16+D17+D24+D32</f>
        <v>381.80149999999998</v>
      </c>
      <c r="E8" s="22">
        <f>+E9+E12+E16+E17+E24+E32</f>
        <v>256.47330999999997</v>
      </c>
      <c r="F8" s="22">
        <f t="shared" si="0"/>
        <v>-125.32819000000001</v>
      </c>
      <c r="G8" s="22">
        <f t="shared" si="1"/>
        <v>-32.825483922928541</v>
      </c>
      <c r="H8" s="22">
        <f t="shared" si="2"/>
        <v>-109.40329000000008</v>
      </c>
      <c r="I8" s="22">
        <f t="shared" si="3"/>
        <v>-29.901690897969441</v>
      </c>
      <c r="J8" s="6"/>
      <c r="K8" s="10"/>
      <c r="L8" s="10"/>
      <c r="M8" s="10"/>
      <c r="N8" s="10"/>
    </row>
    <row r="9" spans="1:14" ht="21" customHeight="1" x14ac:dyDescent="0.25">
      <c r="A9" s="6"/>
      <c r="B9" s="23" t="s">
        <v>0</v>
      </c>
      <c r="C9" s="22">
        <f>SUM(C10:C11)</f>
        <v>185.1541</v>
      </c>
      <c r="D9" s="22">
        <f>SUM(D10:D11)</f>
        <v>193.9383</v>
      </c>
      <c r="E9" s="22">
        <f>SUM(E10:E11)</f>
        <v>121.77680000000001</v>
      </c>
      <c r="F9" s="22">
        <f t="shared" si="0"/>
        <v>-72.16149999999999</v>
      </c>
      <c r="G9" s="22">
        <f t="shared" si="1"/>
        <v>-37.208483316601203</v>
      </c>
      <c r="H9" s="22">
        <f t="shared" si="2"/>
        <v>-63.377299999999991</v>
      </c>
      <c r="I9" s="22">
        <f t="shared" si="3"/>
        <v>-34.22948776181569</v>
      </c>
      <c r="J9" s="6"/>
      <c r="K9" s="10"/>
      <c r="L9" s="10"/>
      <c r="M9" s="10"/>
      <c r="N9" s="10"/>
    </row>
    <row r="10" spans="1:14" ht="15" customHeight="1" x14ac:dyDescent="0.2">
      <c r="A10" s="6"/>
      <c r="B10" s="11" t="s">
        <v>1</v>
      </c>
      <c r="C10" s="12">
        <v>82.866100000000003</v>
      </c>
      <c r="D10" s="12">
        <v>85.240399999999994</v>
      </c>
      <c r="E10" s="12">
        <v>58.268800000000006</v>
      </c>
      <c r="F10" s="12">
        <f t="shared" si="0"/>
        <v>-26.971599999999988</v>
      </c>
      <c r="G10" s="12">
        <f t="shared" si="1"/>
        <v>-31.641803651789512</v>
      </c>
      <c r="H10" s="12">
        <f t="shared" si="2"/>
        <v>-24.597299999999997</v>
      </c>
      <c r="I10" s="12">
        <f t="shared" si="3"/>
        <v>-29.68318769677829</v>
      </c>
      <c r="J10" s="6"/>
      <c r="K10" s="10"/>
      <c r="L10" s="10"/>
      <c r="M10" s="10"/>
      <c r="N10" s="10"/>
    </row>
    <row r="11" spans="1:14" ht="15" customHeight="1" x14ac:dyDescent="0.2">
      <c r="A11" s="6"/>
      <c r="B11" s="11" t="s">
        <v>2</v>
      </c>
      <c r="C11" s="12">
        <v>102.288</v>
      </c>
      <c r="D11" s="12">
        <v>108.6979</v>
      </c>
      <c r="E11" s="12">
        <v>63.508000000000003</v>
      </c>
      <c r="F11" s="12">
        <f t="shared" si="0"/>
        <v>-45.189900000000002</v>
      </c>
      <c r="G11" s="12">
        <f t="shared" si="1"/>
        <v>-41.573848252818131</v>
      </c>
      <c r="H11" s="12">
        <f t="shared" si="2"/>
        <v>-38.779999999999994</v>
      </c>
      <c r="I11" s="12">
        <f t="shared" si="3"/>
        <v>-37.912560613170648</v>
      </c>
      <c r="J11" s="6"/>
      <c r="K11" s="10"/>
      <c r="L11" s="10"/>
      <c r="M11" s="10"/>
      <c r="N11" s="10"/>
    </row>
    <row r="12" spans="1:14" ht="21" customHeight="1" x14ac:dyDescent="0.25">
      <c r="A12" s="6"/>
      <c r="B12" s="23" t="s">
        <v>9</v>
      </c>
      <c r="C12" s="22">
        <f>SUM(C13:C15)</f>
        <v>124.95620000000002</v>
      </c>
      <c r="D12" s="22">
        <f>SUM(D13:D15)</f>
        <v>132.30500000000001</v>
      </c>
      <c r="E12" s="22">
        <f>SUM(E13:E15)</f>
        <v>102.4727</v>
      </c>
      <c r="F12" s="22">
        <f t="shared" si="0"/>
        <v>-29.832300000000004</v>
      </c>
      <c r="G12" s="22">
        <f t="shared" si="1"/>
        <v>-22.54812743282567</v>
      </c>
      <c r="H12" s="22">
        <f t="shared" si="2"/>
        <v>-22.483500000000021</v>
      </c>
      <c r="I12" s="22">
        <f t="shared" si="3"/>
        <v>-17.993104783916298</v>
      </c>
      <c r="J12" s="6"/>
      <c r="K12" s="10"/>
      <c r="L12" s="10"/>
      <c r="M12" s="10"/>
      <c r="N12" s="10"/>
    </row>
    <row r="13" spans="1:14" ht="15" customHeight="1" x14ac:dyDescent="0.2">
      <c r="A13" s="6"/>
      <c r="B13" s="11" t="s">
        <v>1</v>
      </c>
      <c r="C13" s="12">
        <v>13.961200000000002</v>
      </c>
      <c r="D13" s="12">
        <v>16.242900000000002</v>
      </c>
      <c r="E13" s="12">
        <v>17.5061</v>
      </c>
      <c r="F13" s="12">
        <f t="shared" si="0"/>
        <v>1.2631999999999977</v>
      </c>
      <c r="G13" s="12">
        <f t="shared" si="1"/>
        <v>7.7769363845126023</v>
      </c>
      <c r="H13" s="12">
        <f t="shared" si="2"/>
        <v>3.5448999999999984</v>
      </c>
      <c r="I13" s="12">
        <f t="shared" si="3"/>
        <v>25.391083860986146</v>
      </c>
      <c r="J13" s="6"/>
      <c r="K13" s="10"/>
      <c r="L13" s="10"/>
      <c r="M13" s="10"/>
      <c r="N13" s="10"/>
    </row>
    <row r="14" spans="1:14" ht="15" customHeight="1" x14ac:dyDescent="0.2">
      <c r="A14" s="6"/>
      <c r="B14" s="11" t="s">
        <v>3</v>
      </c>
      <c r="C14" s="12">
        <v>81.859700000000018</v>
      </c>
      <c r="D14" s="12">
        <v>85.5732</v>
      </c>
      <c r="E14" s="12">
        <v>65.105999999999995</v>
      </c>
      <c r="F14" s="12">
        <f t="shared" si="0"/>
        <v>-20.467200000000005</v>
      </c>
      <c r="G14" s="12">
        <f t="shared" si="1"/>
        <v>-23.917768647193284</v>
      </c>
      <c r="H14" s="12">
        <f t="shared" si="2"/>
        <v>-16.753700000000023</v>
      </c>
      <c r="I14" s="12">
        <f t="shared" si="3"/>
        <v>-20.466358904320465</v>
      </c>
      <c r="J14" s="6"/>
      <c r="K14" s="10"/>
      <c r="L14" s="10"/>
      <c r="M14" s="10"/>
      <c r="N14" s="10"/>
    </row>
    <row r="15" spans="1:14" ht="15" customHeight="1" x14ac:dyDescent="0.2">
      <c r="A15" s="6"/>
      <c r="B15" s="11" t="s">
        <v>4</v>
      </c>
      <c r="C15" s="12">
        <v>29.135300000000004</v>
      </c>
      <c r="D15" s="12">
        <v>30.488900000000001</v>
      </c>
      <c r="E15" s="12">
        <v>19.860600000000002</v>
      </c>
      <c r="F15" s="12">
        <f t="shared" si="0"/>
        <v>-10.628299999999999</v>
      </c>
      <c r="G15" s="12">
        <f t="shared" si="1"/>
        <v>-34.859571844179357</v>
      </c>
      <c r="H15" s="12">
        <f t="shared" si="2"/>
        <v>-9.2747000000000028</v>
      </c>
      <c r="I15" s="12">
        <f t="shared" si="3"/>
        <v>-31.833205767574047</v>
      </c>
      <c r="J15" s="6"/>
      <c r="K15" s="10"/>
      <c r="L15" s="10"/>
      <c r="M15" s="10"/>
      <c r="N15" s="10"/>
    </row>
    <row r="16" spans="1:14" ht="21" customHeight="1" x14ac:dyDescent="0.25">
      <c r="A16" s="6"/>
      <c r="B16" s="23" t="s">
        <v>10</v>
      </c>
      <c r="C16" s="22">
        <v>18.360600000000002</v>
      </c>
      <c r="D16" s="22">
        <v>19.1477</v>
      </c>
      <c r="E16" s="22">
        <v>9.3668999999999993</v>
      </c>
      <c r="F16" s="22">
        <f t="shared" si="0"/>
        <v>-9.780800000000001</v>
      </c>
      <c r="G16" s="22">
        <f t="shared" si="1"/>
        <v>-51.080808661092462</v>
      </c>
      <c r="H16" s="22">
        <f t="shared" si="2"/>
        <v>-8.9937000000000022</v>
      </c>
      <c r="I16" s="22">
        <f t="shared" si="3"/>
        <v>-48.983693343354801</v>
      </c>
      <c r="J16" s="6"/>
      <c r="K16" s="10"/>
      <c r="L16" s="10"/>
      <c r="M16" s="10"/>
      <c r="N16" s="10"/>
    </row>
    <row r="17" spans="1:14" ht="21" customHeight="1" x14ac:dyDescent="0.25">
      <c r="A17" s="6"/>
      <c r="B17" s="23" t="s">
        <v>36</v>
      </c>
      <c r="C17" s="22">
        <f>SUM(C18:C23)</f>
        <v>15.089399999999999</v>
      </c>
      <c r="D17" s="22">
        <f>SUM(D18:D23)</f>
        <v>15.1915</v>
      </c>
      <c r="E17" s="22">
        <f>SUM(E18:E23)</f>
        <v>12.236699999999999</v>
      </c>
      <c r="F17" s="22">
        <f t="shared" si="0"/>
        <v>-2.9548000000000005</v>
      </c>
      <c r="G17" s="22">
        <f t="shared" si="1"/>
        <v>-19.45035052496462</v>
      </c>
      <c r="H17" s="22">
        <f t="shared" si="2"/>
        <v>-2.8527000000000005</v>
      </c>
      <c r="I17" s="22">
        <f t="shared" si="3"/>
        <v>-18.905324267366499</v>
      </c>
      <c r="J17" s="6"/>
      <c r="K17" s="10"/>
      <c r="L17" s="10"/>
      <c r="M17" s="10"/>
      <c r="N17" s="10"/>
    </row>
    <row r="18" spans="1:14" ht="15" customHeight="1" x14ac:dyDescent="0.2">
      <c r="A18" s="6"/>
      <c r="B18" s="11" t="s">
        <v>34</v>
      </c>
      <c r="C18" s="12">
        <v>1.6214999999999999</v>
      </c>
      <c r="D18" s="12">
        <v>1.6686999999999999</v>
      </c>
      <c r="E18" s="12">
        <v>0.88749999999999996</v>
      </c>
      <c r="F18" s="12">
        <f t="shared" si="0"/>
        <v>-0.78119999999999989</v>
      </c>
      <c r="G18" s="12">
        <f t="shared" si="1"/>
        <v>-46.81488583927608</v>
      </c>
      <c r="H18" s="12">
        <f t="shared" si="2"/>
        <v>-0.73399999999999999</v>
      </c>
      <c r="I18" s="12">
        <f t="shared" si="3"/>
        <v>-45.266728337958675</v>
      </c>
      <c r="J18" s="6"/>
      <c r="K18" s="10"/>
      <c r="L18" s="10"/>
      <c r="M18" s="10"/>
      <c r="N18" s="10"/>
    </row>
    <row r="19" spans="1:14" ht="15" customHeight="1" x14ac:dyDescent="0.2">
      <c r="A19" s="6"/>
      <c r="B19" s="11" t="s">
        <v>11</v>
      </c>
      <c r="C19" s="12">
        <v>6.7770000000000001</v>
      </c>
      <c r="D19" s="12">
        <v>6.5452999999999992</v>
      </c>
      <c r="E19" s="12">
        <v>4.4500999999999999</v>
      </c>
      <c r="F19" s="12">
        <f t="shared" si="0"/>
        <v>-2.0951999999999993</v>
      </c>
      <c r="G19" s="12">
        <f t="shared" si="1"/>
        <v>-32.010755809512162</v>
      </c>
      <c r="H19" s="12">
        <f t="shared" si="2"/>
        <v>-2.3269000000000002</v>
      </c>
      <c r="I19" s="12">
        <f t="shared" si="3"/>
        <v>-34.335251586247608</v>
      </c>
      <c r="J19" s="6"/>
      <c r="K19" s="10"/>
      <c r="L19" s="10"/>
      <c r="M19" s="10"/>
      <c r="N19" s="10"/>
    </row>
    <row r="20" spans="1:14" ht="15" customHeight="1" x14ac:dyDescent="0.2">
      <c r="A20" s="6"/>
      <c r="B20" s="11" t="s">
        <v>12</v>
      </c>
      <c r="C20" s="12">
        <v>1.8186</v>
      </c>
      <c r="D20" s="12">
        <v>1.9447999999999999</v>
      </c>
      <c r="E20" s="12">
        <v>2.0283999999999995</v>
      </c>
      <c r="F20" s="12">
        <f t="shared" si="0"/>
        <v>8.3599999999999675E-2</v>
      </c>
      <c r="G20" s="12">
        <f t="shared" si="1"/>
        <v>4.2986425339366345</v>
      </c>
      <c r="H20" s="12">
        <f t="shared" si="2"/>
        <v>0.20979999999999954</v>
      </c>
      <c r="I20" s="12">
        <f t="shared" si="3"/>
        <v>11.536346640272713</v>
      </c>
      <c r="J20" s="6"/>
      <c r="K20" s="10"/>
      <c r="L20" s="10"/>
      <c r="M20" s="10"/>
      <c r="N20" s="10"/>
    </row>
    <row r="21" spans="1:14" ht="15" customHeight="1" x14ac:dyDescent="0.2">
      <c r="A21" s="6"/>
      <c r="B21" s="11" t="s">
        <v>26</v>
      </c>
      <c r="C21" s="12">
        <v>4.3959000000000001</v>
      </c>
      <c r="D21" s="12">
        <v>4.420799999999999</v>
      </c>
      <c r="E21" s="12">
        <v>3.9682999999999997</v>
      </c>
      <c r="F21" s="12">
        <f t="shared" si="0"/>
        <v>-0.45249999999999924</v>
      </c>
      <c r="G21" s="12">
        <f t="shared" si="1"/>
        <v>-10.235703944987318</v>
      </c>
      <c r="H21" s="12">
        <f t="shared" si="2"/>
        <v>-0.42760000000000042</v>
      </c>
      <c r="I21" s="12">
        <f t="shared" si="3"/>
        <v>-9.7272458427170854</v>
      </c>
      <c r="J21" s="6"/>
      <c r="K21" s="10"/>
      <c r="L21" s="10"/>
      <c r="M21" s="10"/>
      <c r="N21" s="10"/>
    </row>
    <row r="22" spans="1:14" ht="15" customHeight="1" x14ac:dyDescent="0.2">
      <c r="A22" s="6"/>
      <c r="B22" s="11" t="s">
        <v>13</v>
      </c>
      <c r="C22" s="12">
        <v>6.7000000000000004E-2</v>
      </c>
      <c r="D22" s="12">
        <v>6.6000000000000017E-2</v>
      </c>
      <c r="E22" s="12">
        <v>8.6000000000000017E-3</v>
      </c>
      <c r="F22" s="12">
        <f t="shared" si="0"/>
        <v>-5.7400000000000014E-2</v>
      </c>
      <c r="G22" s="12">
        <f t="shared" si="1"/>
        <v>-86.969696969696969</v>
      </c>
      <c r="H22" s="12">
        <f t="shared" si="2"/>
        <v>-5.8400000000000001E-2</v>
      </c>
      <c r="I22" s="12">
        <f t="shared" si="3"/>
        <v>-87.164179104477611</v>
      </c>
      <c r="J22" s="6"/>
      <c r="K22" s="10"/>
      <c r="L22" s="10"/>
      <c r="M22" s="10"/>
      <c r="N22" s="10"/>
    </row>
    <row r="23" spans="1:14" ht="15" customHeight="1" x14ac:dyDescent="0.2">
      <c r="A23" s="6"/>
      <c r="B23" s="11" t="s">
        <v>52</v>
      </c>
      <c r="C23" s="12">
        <v>0.40939999999999999</v>
      </c>
      <c r="D23" s="12">
        <v>0.54589999999999994</v>
      </c>
      <c r="E23" s="12">
        <v>0.89380000000000004</v>
      </c>
      <c r="F23" s="12">
        <f t="shared" si="0"/>
        <v>0.3479000000000001</v>
      </c>
      <c r="G23" s="12">
        <f t="shared" si="1"/>
        <v>63.729620809672127</v>
      </c>
      <c r="H23" s="12">
        <f t="shared" si="2"/>
        <v>0.48440000000000005</v>
      </c>
      <c r="I23" s="12">
        <f t="shared" si="3"/>
        <v>118.31949193942357</v>
      </c>
      <c r="J23" s="6"/>
      <c r="K23" s="10"/>
      <c r="L23" s="10"/>
      <c r="M23" s="10"/>
      <c r="N23" s="10"/>
    </row>
    <row r="24" spans="1:14" ht="20.25" customHeight="1" x14ac:dyDescent="0.25">
      <c r="A24" s="6"/>
      <c r="B24" s="23" t="s">
        <v>14</v>
      </c>
      <c r="C24" s="22">
        <f>SUM(C25:C29)</f>
        <v>3.7181999999999999</v>
      </c>
      <c r="D24" s="22">
        <f>SUM(D25:D29)</f>
        <v>3.9401000000000002</v>
      </c>
      <c r="E24" s="22">
        <f>SUM(E25:E29)</f>
        <v>0.70169999999999999</v>
      </c>
      <c r="F24" s="22">
        <f t="shared" si="0"/>
        <v>-3.2384000000000004</v>
      </c>
      <c r="G24" s="22">
        <f t="shared" si="1"/>
        <v>-82.190807339915239</v>
      </c>
      <c r="H24" s="22">
        <f t="shared" si="2"/>
        <v>-3.0164999999999997</v>
      </c>
      <c r="I24" s="22">
        <f t="shared" si="3"/>
        <v>-81.127965144424721</v>
      </c>
      <c r="J24" s="6"/>
      <c r="K24" s="10"/>
      <c r="L24" s="10"/>
      <c r="M24" s="10"/>
      <c r="N24" s="10"/>
    </row>
    <row r="25" spans="1:14" ht="15" customHeight="1" x14ac:dyDescent="0.2">
      <c r="A25" s="6"/>
      <c r="B25" s="11" t="s">
        <v>5</v>
      </c>
      <c r="C25" s="12">
        <v>2.3124000000000002</v>
      </c>
      <c r="D25" s="12">
        <v>2.4685999999999999</v>
      </c>
      <c r="E25" s="12">
        <v>0.28889999999999999</v>
      </c>
      <c r="F25" s="12">
        <f t="shared" si="0"/>
        <v>-2.1797</v>
      </c>
      <c r="G25" s="12">
        <f t="shared" si="1"/>
        <v>-88.297010451267937</v>
      </c>
      <c r="H25" s="12">
        <f t="shared" si="2"/>
        <v>-2.0235000000000003</v>
      </c>
      <c r="I25" s="12">
        <f t="shared" si="3"/>
        <v>-87.506486766995323</v>
      </c>
      <c r="J25" s="6"/>
      <c r="K25" s="10"/>
      <c r="L25" s="10"/>
      <c r="M25" s="10"/>
      <c r="N25" s="10"/>
    </row>
    <row r="26" spans="1:14" ht="15" customHeight="1" x14ac:dyDescent="0.2">
      <c r="A26" s="6"/>
      <c r="B26" s="11" t="s">
        <v>6</v>
      </c>
      <c r="C26" s="12">
        <v>5.0500000000000003E-2</v>
      </c>
      <c r="D26" s="12">
        <v>0.13500000000000001</v>
      </c>
      <c r="E26" s="12">
        <v>0</v>
      </c>
      <c r="F26" s="12">
        <f t="shared" si="0"/>
        <v>-0.13500000000000001</v>
      </c>
      <c r="G26" s="12">
        <f t="shared" si="1"/>
        <v>-100</v>
      </c>
      <c r="H26" s="12">
        <f t="shared" si="2"/>
        <v>-5.0500000000000003E-2</v>
      </c>
      <c r="I26" s="12">
        <f t="shared" si="3"/>
        <v>-100</v>
      </c>
      <c r="J26" s="6"/>
      <c r="K26" s="10"/>
      <c r="L26" s="10"/>
      <c r="M26" s="10"/>
      <c r="N26" s="10"/>
    </row>
    <row r="27" spans="1:14" ht="15" hidden="1" customHeight="1" x14ac:dyDescent="0.2">
      <c r="A27" s="6"/>
      <c r="B27" s="11" t="s">
        <v>15</v>
      </c>
      <c r="C27" s="12">
        <v>0</v>
      </c>
      <c r="D27" s="12">
        <v>0</v>
      </c>
      <c r="E27" s="12">
        <v>0</v>
      </c>
      <c r="F27" s="12">
        <f t="shared" si="0"/>
        <v>0</v>
      </c>
      <c r="G27" s="12" t="e">
        <f t="shared" si="1"/>
        <v>#DIV/0!</v>
      </c>
      <c r="H27" s="12">
        <f t="shared" si="2"/>
        <v>0</v>
      </c>
      <c r="I27" s="13" t="e">
        <f t="shared" si="3"/>
        <v>#DIV/0!</v>
      </c>
      <c r="J27" s="6"/>
      <c r="K27" s="10"/>
      <c r="L27" s="10"/>
      <c r="M27" s="10"/>
      <c r="N27" s="10"/>
    </row>
    <row r="28" spans="1:14" ht="15" customHeight="1" x14ac:dyDescent="0.2">
      <c r="A28" s="6"/>
      <c r="B28" s="11" t="s">
        <v>16</v>
      </c>
      <c r="C28" s="12">
        <v>1.3538999999999999</v>
      </c>
      <c r="D28" s="12">
        <v>1.3365</v>
      </c>
      <c r="E28" s="12">
        <v>0.4128</v>
      </c>
      <c r="F28" s="12">
        <f t="shared" si="0"/>
        <v>-0.92369999999999997</v>
      </c>
      <c r="G28" s="12">
        <f t="shared" si="1"/>
        <v>-69.113355780022445</v>
      </c>
      <c r="H28" s="12">
        <f t="shared" si="2"/>
        <v>-0.94109999999999983</v>
      </c>
      <c r="I28" s="12">
        <f t="shared" si="3"/>
        <v>-69.510303567471738</v>
      </c>
      <c r="J28" s="6"/>
      <c r="K28" s="10"/>
      <c r="L28" s="10"/>
      <c r="M28" s="10"/>
      <c r="N28" s="10"/>
    </row>
    <row r="29" spans="1:14" ht="15" customHeight="1" x14ac:dyDescent="0.2">
      <c r="A29" s="6"/>
      <c r="B29" s="11" t="s">
        <v>53</v>
      </c>
      <c r="C29" s="12">
        <f>+C30+C31</f>
        <v>1.4E-3</v>
      </c>
      <c r="D29" s="12">
        <v>0</v>
      </c>
      <c r="E29" s="12">
        <f>+E30+E31</f>
        <v>0</v>
      </c>
      <c r="F29" s="12">
        <f t="shared" si="0"/>
        <v>0</v>
      </c>
      <c r="G29" s="13" t="e">
        <f t="shared" si="1"/>
        <v>#DIV/0!</v>
      </c>
      <c r="H29" s="12">
        <f t="shared" si="2"/>
        <v>-1.4E-3</v>
      </c>
      <c r="I29" s="12">
        <f t="shared" si="3"/>
        <v>-100</v>
      </c>
      <c r="J29" s="6"/>
      <c r="K29" s="10"/>
      <c r="L29" s="10"/>
      <c r="M29" s="10"/>
      <c r="N29" s="10"/>
    </row>
    <row r="30" spans="1:14" ht="15" customHeight="1" x14ac:dyDescent="0.2">
      <c r="A30" s="6"/>
      <c r="B30" s="14" t="s">
        <v>54</v>
      </c>
      <c r="C30" s="12">
        <v>1.4E-3</v>
      </c>
      <c r="D30" s="12"/>
      <c r="E30" s="12">
        <v>0</v>
      </c>
      <c r="F30" s="12">
        <f t="shared" si="0"/>
        <v>0</v>
      </c>
      <c r="G30" s="13" t="e">
        <f t="shared" si="1"/>
        <v>#DIV/0!</v>
      </c>
      <c r="H30" s="12">
        <f t="shared" si="2"/>
        <v>-1.4E-3</v>
      </c>
      <c r="I30" s="12">
        <f t="shared" si="3"/>
        <v>-100</v>
      </c>
      <c r="J30" s="6"/>
      <c r="K30" s="10"/>
      <c r="L30" s="10"/>
      <c r="M30" s="10"/>
      <c r="N30" s="10"/>
    </row>
    <row r="31" spans="1:14" ht="15" customHeight="1" x14ac:dyDescent="0.2">
      <c r="A31" s="6"/>
      <c r="B31" s="14" t="s">
        <v>55</v>
      </c>
      <c r="C31" s="12">
        <v>0</v>
      </c>
      <c r="D31" s="12"/>
      <c r="E31" s="12">
        <v>0</v>
      </c>
      <c r="F31" s="12">
        <f t="shared" si="0"/>
        <v>0</v>
      </c>
      <c r="G31" s="13" t="e">
        <f t="shared" si="1"/>
        <v>#DIV/0!</v>
      </c>
      <c r="H31" s="12">
        <f t="shared" si="2"/>
        <v>0</v>
      </c>
      <c r="I31" s="13" t="e">
        <f t="shared" si="3"/>
        <v>#DIV/0!</v>
      </c>
      <c r="J31" s="6"/>
      <c r="K31" s="10"/>
      <c r="L31" s="10"/>
      <c r="M31" s="10"/>
      <c r="N31" s="10"/>
    </row>
    <row r="32" spans="1:14" ht="20.25" customHeight="1" x14ac:dyDescent="0.25">
      <c r="A32" s="6"/>
      <c r="B32" s="23" t="s">
        <v>22</v>
      </c>
      <c r="C32" s="22">
        <f>SUM(C33:C39)</f>
        <v>18.598100000000002</v>
      </c>
      <c r="D32" s="22">
        <f>SUM(D33:D39)</f>
        <v>17.278900000000004</v>
      </c>
      <c r="E32" s="22">
        <f>SUM(E33:E39)</f>
        <v>9.9185100000000013</v>
      </c>
      <c r="F32" s="22">
        <f t="shared" si="0"/>
        <v>-7.3603900000000024</v>
      </c>
      <c r="G32" s="22">
        <f t="shared" si="1"/>
        <v>-42.597561187344105</v>
      </c>
      <c r="H32" s="22">
        <f t="shared" si="2"/>
        <v>-8.679590000000001</v>
      </c>
      <c r="I32" s="22">
        <f t="shared" si="3"/>
        <v>-46.669229652491381</v>
      </c>
      <c r="J32" s="6"/>
      <c r="K32" s="10"/>
      <c r="L32" s="10"/>
      <c r="M32" s="10"/>
      <c r="N32" s="10"/>
    </row>
    <row r="33" spans="1:14" ht="15" customHeight="1" x14ac:dyDescent="0.2">
      <c r="A33" s="6"/>
      <c r="B33" s="11" t="s">
        <v>17</v>
      </c>
      <c r="C33" s="12">
        <v>1.0248000000000002</v>
      </c>
      <c r="D33" s="12">
        <v>0.99450000000000016</v>
      </c>
      <c r="E33" s="12">
        <v>1.4700000000000001E-2</v>
      </c>
      <c r="F33" s="12">
        <f t="shared" si="0"/>
        <v>-0.97980000000000012</v>
      </c>
      <c r="G33" s="12">
        <f t="shared" si="1"/>
        <v>-98.52187028657616</v>
      </c>
      <c r="H33" s="12">
        <f t="shared" si="2"/>
        <v>-1.0101000000000002</v>
      </c>
      <c r="I33" s="12">
        <f t="shared" si="3"/>
        <v>-98.56557377049181</v>
      </c>
      <c r="J33" s="6"/>
      <c r="K33" s="10"/>
      <c r="L33" s="10"/>
      <c r="M33" s="10"/>
      <c r="N33" s="10"/>
    </row>
    <row r="34" spans="1:14" ht="15" customHeight="1" x14ac:dyDescent="0.2">
      <c r="A34" s="6"/>
      <c r="B34" s="11" t="s">
        <v>7</v>
      </c>
      <c r="C34" s="12">
        <v>7.9293999999999993</v>
      </c>
      <c r="D34" s="12">
        <v>7.9251000000000005</v>
      </c>
      <c r="E34" s="12">
        <v>4.0628000000000002</v>
      </c>
      <c r="F34" s="12">
        <f t="shared" si="0"/>
        <v>-3.8623000000000003</v>
      </c>
      <c r="G34" s="12">
        <f t="shared" si="1"/>
        <v>-48.735031734615333</v>
      </c>
      <c r="H34" s="12">
        <f t="shared" si="2"/>
        <v>-3.8665999999999991</v>
      </c>
      <c r="I34" s="12">
        <f t="shared" si="3"/>
        <v>-48.76283199233233</v>
      </c>
      <c r="J34" s="6"/>
      <c r="K34" s="10"/>
      <c r="L34" s="10"/>
      <c r="M34" s="10"/>
      <c r="N34" s="10"/>
    </row>
    <row r="35" spans="1:14" ht="15" customHeight="1" x14ac:dyDescent="0.2">
      <c r="A35" s="6"/>
      <c r="B35" s="11" t="s">
        <v>18</v>
      </c>
      <c r="C35" s="12">
        <v>3.9828999999999994</v>
      </c>
      <c r="D35" s="12">
        <v>3.8315000000000001</v>
      </c>
      <c r="E35" s="12">
        <v>2.0665999999999998</v>
      </c>
      <c r="F35" s="12">
        <f t="shared" si="0"/>
        <v>-1.7649000000000004</v>
      </c>
      <c r="G35" s="12">
        <f t="shared" si="1"/>
        <v>-46.062899647657588</v>
      </c>
      <c r="H35" s="12">
        <f t="shared" si="2"/>
        <v>-1.9162999999999997</v>
      </c>
      <c r="I35" s="12">
        <f t="shared" si="3"/>
        <v>-48.113183861005801</v>
      </c>
      <c r="J35" s="6"/>
      <c r="K35" s="10"/>
      <c r="L35" s="10"/>
      <c r="M35" s="10"/>
      <c r="N35" s="10"/>
    </row>
    <row r="36" spans="1:14" ht="15" customHeight="1" x14ac:dyDescent="0.2">
      <c r="A36" s="6"/>
      <c r="B36" s="11" t="s">
        <v>33</v>
      </c>
      <c r="C36" s="12">
        <v>5.3499999999999999E-2</v>
      </c>
      <c r="D36" s="12">
        <v>0</v>
      </c>
      <c r="E36" s="12">
        <v>9.5999999999999992E-3</v>
      </c>
      <c r="F36" s="12">
        <f t="shared" si="0"/>
        <v>9.5999999999999992E-3</v>
      </c>
      <c r="G36" s="13" t="e">
        <f t="shared" si="1"/>
        <v>#DIV/0!</v>
      </c>
      <c r="H36" s="12">
        <f t="shared" si="2"/>
        <v>-4.3900000000000002E-2</v>
      </c>
      <c r="I36" s="12">
        <f>+H36/C36*100</f>
        <v>-82.056074766355152</v>
      </c>
      <c r="J36" s="6"/>
      <c r="K36" s="10"/>
      <c r="L36" s="10"/>
      <c r="M36" s="10"/>
      <c r="N36" s="10"/>
    </row>
    <row r="37" spans="1:14" ht="15" hidden="1" customHeight="1" x14ac:dyDescent="0.2">
      <c r="A37" s="6"/>
      <c r="B37" s="11" t="s">
        <v>37</v>
      </c>
      <c r="C37" s="12"/>
      <c r="D37" s="12"/>
      <c r="E37" s="12"/>
      <c r="F37" s="12">
        <f t="shared" si="0"/>
        <v>0</v>
      </c>
      <c r="G37" s="12" t="e">
        <f t="shared" si="1"/>
        <v>#DIV/0!</v>
      </c>
      <c r="H37" s="12">
        <f t="shared" si="2"/>
        <v>0</v>
      </c>
      <c r="I37" s="13" t="e">
        <f t="shared" si="3"/>
        <v>#DIV/0!</v>
      </c>
      <c r="J37" s="6"/>
      <c r="K37" s="10"/>
      <c r="L37" s="10"/>
      <c r="M37" s="10"/>
      <c r="N37" s="10"/>
    </row>
    <row r="38" spans="1:14" ht="15" customHeight="1" x14ac:dyDescent="0.2">
      <c r="A38" s="6"/>
      <c r="B38" s="11" t="s">
        <v>56</v>
      </c>
      <c r="C38" s="12">
        <v>4.432900000000001</v>
      </c>
      <c r="D38" s="12">
        <v>4.3103999999999996</v>
      </c>
      <c r="E38" s="12">
        <v>2.4801100000000003</v>
      </c>
      <c r="F38" s="12">
        <f t="shared" si="0"/>
        <v>-1.8302899999999993</v>
      </c>
      <c r="G38" s="12">
        <f t="shared" si="1"/>
        <v>-42.462184484038588</v>
      </c>
      <c r="H38" s="12">
        <f t="shared" si="2"/>
        <v>-1.9527900000000007</v>
      </c>
      <c r="I38" s="12">
        <f t="shared" si="3"/>
        <v>-44.052200591035216</v>
      </c>
      <c r="J38" s="6"/>
      <c r="K38" s="10"/>
      <c r="L38" s="10"/>
      <c r="M38" s="10"/>
      <c r="N38" s="10"/>
    </row>
    <row r="39" spans="1:14" ht="15" customHeight="1" x14ac:dyDescent="0.2">
      <c r="A39" s="6"/>
      <c r="B39" s="11" t="s">
        <v>57</v>
      </c>
      <c r="C39" s="12">
        <v>1.1745999999999999</v>
      </c>
      <c r="D39" s="12">
        <v>0.21740000000000001</v>
      </c>
      <c r="E39" s="12">
        <v>1.2847</v>
      </c>
      <c r="F39" s="12">
        <f t="shared" si="0"/>
        <v>1.0672999999999999</v>
      </c>
      <c r="G39" s="12">
        <f t="shared" si="1"/>
        <v>490.93836246550131</v>
      </c>
      <c r="H39" s="12">
        <f t="shared" si="2"/>
        <v>0.11010000000000009</v>
      </c>
      <c r="I39" s="35">
        <f t="shared" si="3"/>
        <v>9.3734037119019327</v>
      </c>
      <c r="J39" s="6"/>
      <c r="K39" s="10"/>
      <c r="L39" s="10"/>
      <c r="M39" s="10"/>
      <c r="N39" s="10"/>
    </row>
    <row r="40" spans="1:14" ht="21" customHeight="1" x14ac:dyDescent="0.25">
      <c r="A40" s="6"/>
      <c r="B40" s="21" t="s">
        <v>23</v>
      </c>
      <c r="C40" s="22">
        <f>SUM(C41:C43)</f>
        <v>32.471899999999998</v>
      </c>
      <c r="D40" s="22">
        <f>SUM(D41:D43)</f>
        <v>94.547601300000025</v>
      </c>
      <c r="E40" s="22">
        <f>SUM(E41:E43)</f>
        <v>7.8148</v>
      </c>
      <c r="F40" s="22">
        <f t="shared" si="0"/>
        <v>-86.73280130000002</v>
      </c>
      <c r="G40" s="22">
        <f t="shared" si="1"/>
        <v>-91.734533829997858</v>
      </c>
      <c r="H40" s="22">
        <f t="shared" si="2"/>
        <v>-24.6571</v>
      </c>
      <c r="I40" s="22">
        <f t="shared" si="3"/>
        <v>-75.933653404943968</v>
      </c>
      <c r="J40" s="6"/>
      <c r="K40" s="10"/>
      <c r="L40" s="10"/>
      <c r="M40" s="10"/>
      <c r="N40" s="10"/>
    </row>
    <row r="41" spans="1:14" ht="15" customHeight="1" x14ac:dyDescent="0.2">
      <c r="A41" s="6"/>
      <c r="B41" s="11" t="s">
        <v>20</v>
      </c>
      <c r="C41" s="12">
        <v>3.383</v>
      </c>
      <c r="D41" s="12">
        <v>1.3672</v>
      </c>
      <c r="E41" s="12">
        <v>1.1662999999999999</v>
      </c>
      <c r="F41" s="12">
        <f t="shared" si="0"/>
        <v>-0.20090000000000008</v>
      </c>
      <c r="G41" s="12">
        <f t="shared" si="1"/>
        <v>-14.694265652428326</v>
      </c>
      <c r="H41" s="12">
        <f t="shared" si="2"/>
        <v>-2.2167000000000003</v>
      </c>
      <c r="I41" s="12">
        <f t="shared" si="3"/>
        <v>-65.524682234702937</v>
      </c>
      <c r="J41" s="6"/>
      <c r="K41" s="10"/>
      <c r="L41" s="10"/>
      <c r="M41" s="10"/>
      <c r="N41" s="10"/>
    </row>
    <row r="42" spans="1:14" ht="15" customHeight="1" x14ac:dyDescent="0.2">
      <c r="A42" s="6"/>
      <c r="B42" s="11" t="s">
        <v>21</v>
      </c>
      <c r="C42" s="12">
        <v>0.93590000000000007</v>
      </c>
      <c r="D42" s="12">
        <v>0</v>
      </c>
      <c r="E42" s="12">
        <v>1E-3</v>
      </c>
      <c r="F42" s="12">
        <f t="shared" si="0"/>
        <v>1E-3</v>
      </c>
      <c r="G42" s="13" t="e">
        <f t="shared" si="1"/>
        <v>#DIV/0!</v>
      </c>
      <c r="H42" s="12">
        <f t="shared" si="2"/>
        <v>-0.93490000000000006</v>
      </c>
      <c r="I42" s="12">
        <f t="shared" si="3"/>
        <v>-99.893150977668554</v>
      </c>
      <c r="J42" s="6"/>
      <c r="K42" s="10"/>
      <c r="L42" s="10"/>
      <c r="M42" s="10"/>
      <c r="N42" s="10"/>
    </row>
    <row r="43" spans="1:14" ht="15" customHeight="1" x14ac:dyDescent="0.25">
      <c r="A43" s="6"/>
      <c r="B43" s="11" t="s">
        <v>31</v>
      </c>
      <c r="C43" s="12">
        <v>28.152999999999999</v>
      </c>
      <c r="D43" s="12">
        <v>93.180401300000028</v>
      </c>
      <c r="E43" s="12">
        <v>6.6475</v>
      </c>
      <c r="F43" s="12">
        <f t="shared" si="0"/>
        <v>-86.532901300000034</v>
      </c>
      <c r="G43" s="12">
        <f t="shared" si="1"/>
        <v>-92.865989084337642</v>
      </c>
      <c r="H43" s="12">
        <f t="shared" si="2"/>
        <v>-21.505499999999998</v>
      </c>
      <c r="I43" s="12">
        <f t="shared" si="3"/>
        <v>-76.387951550456435</v>
      </c>
      <c r="J43" s="6"/>
      <c r="K43" s="10"/>
      <c r="L43" s="10"/>
      <c r="M43" s="10"/>
      <c r="N43" s="10"/>
    </row>
    <row r="44" spans="1:14" ht="6" hidden="1" customHeight="1" x14ac:dyDescent="0.25">
      <c r="A44" s="6"/>
      <c r="B44" s="30"/>
      <c r="C44" s="31"/>
      <c r="D44" s="31"/>
      <c r="E44" s="31"/>
      <c r="F44" s="31"/>
      <c r="G44" s="31"/>
      <c r="H44" s="31"/>
      <c r="I44" s="32"/>
      <c r="J44" s="6"/>
      <c r="K44" s="10"/>
      <c r="L44" s="3"/>
      <c r="M44" s="3"/>
      <c r="N44" s="3"/>
    </row>
    <row r="45" spans="1:14" ht="5.25" customHeight="1" x14ac:dyDescent="0.2">
      <c r="A45" s="6"/>
      <c r="B45" s="5"/>
      <c r="C45" s="5"/>
      <c r="D45" s="5"/>
      <c r="E45" s="6"/>
      <c r="F45" s="6"/>
      <c r="G45" s="6"/>
      <c r="H45" s="6"/>
      <c r="I45" s="6"/>
      <c r="J45" s="6"/>
      <c r="K45" s="3"/>
      <c r="L45" s="3"/>
      <c r="M45" s="3"/>
      <c r="N45" s="3"/>
    </row>
    <row r="46" spans="1:14" ht="21" customHeight="1" x14ac:dyDescent="0.2">
      <c r="A46" s="6"/>
      <c r="B46" s="7" t="s">
        <v>19</v>
      </c>
      <c r="C46" s="7"/>
      <c r="D46" s="7"/>
      <c r="E46" s="6"/>
      <c r="F46" s="6"/>
      <c r="G46" s="6"/>
      <c r="H46" s="6"/>
      <c r="I46" s="6"/>
      <c r="J46" s="6"/>
      <c r="K46" s="3"/>
      <c r="L46" s="3"/>
      <c r="M46" s="3"/>
      <c r="N46" s="3"/>
    </row>
    <row r="47" spans="1:14" ht="12.75" customHeight="1" x14ac:dyDescent="0.2">
      <c r="A47" s="6"/>
      <c r="B47" s="6"/>
      <c r="C47" s="6"/>
      <c r="D47" s="6"/>
      <c r="E47" s="6"/>
      <c r="F47" s="6"/>
      <c r="G47" s="6"/>
      <c r="H47" s="6"/>
      <c r="I47" s="6"/>
      <c r="J47" s="6"/>
    </row>
    <row r="48" spans="1:14" ht="25.5" x14ac:dyDescent="0.2">
      <c r="B48" s="8" t="s">
        <v>32</v>
      </c>
      <c r="C48" s="8"/>
      <c r="D48" s="8"/>
      <c r="E48" s="8"/>
      <c r="F48" s="8"/>
      <c r="G48" s="8"/>
      <c r="H48" s="8"/>
      <c r="I48" s="8"/>
    </row>
  </sheetData>
  <mergeCells count="5">
    <mergeCell ref="B2:I2"/>
    <mergeCell ref="B3:I3"/>
    <mergeCell ref="B5:B6"/>
    <mergeCell ref="F5:G5"/>
    <mergeCell ref="H5:I5"/>
  </mergeCells>
  <printOptions horizontalCentered="1"/>
  <pageMargins left="0.78740157480314965" right="0.78740157480314965" top="0.98425196850393704" bottom="0.98425196850393704" header="0" footer="0"/>
  <pageSetup paperSize="9" scale="62" orientation="landscape" r:id="rId1"/>
  <headerFooter alignWithMargins="0"/>
  <ignoredErrors>
    <ignoredError sqref="G41:G42 G36 G29:G31 I18 G18 G22:G23 I22:I23 I29:I31 G33:G35 I33:I35 I41 G39" evalError="1"/>
    <ignoredError sqref="C12:E12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Ings20xmes</vt:lpstr>
      <vt:lpstr>Ings20vrs19</vt:lpstr>
      <vt:lpstr>Ings20vrsPto.eIng19 (mayo)</vt:lpstr>
    </vt:vector>
  </TitlesOfParts>
  <Company>Ministerio de Hacienda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omelendez</dc:creator>
  <cp:lastModifiedBy>Leonardo Navarro</cp:lastModifiedBy>
  <cp:lastPrinted>2020-06-04T20:32:22Z</cp:lastPrinted>
  <dcterms:created xsi:type="dcterms:W3CDTF">2010-02-17T22:24:39Z</dcterms:created>
  <dcterms:modified xsi:type="dcterms:W3CDTF">2020-06-04T20:32:35Z</dcterms:modified>
</cp:coreProperties>
</file>