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2020\excel\ingresos corrientes\"/>
    </mc:Choice>
  </mc:AlternateContent>
  <xr:revisionPtr revIDLastSave="0" documentId="8_{87F15743-FF07-4C11-90A0-F6F3B97BC548}" xr6:coauthVersionLast="36" xr6:coauthVersionMax="36" xr10:uidLastSave="{00000000-0000-0000-0000-000000000000}"/>
  <bookViews>
    <workbookView xWindow="0" yWindow="0" windowWidth="28800" windowHeight="12225" tabRatio="590"/>
  </bookViews>
  <sheets>
    <sheet name="Ings20xmes" sheetId="12" r:id="rId1"/>
    <sheet name="Ings20vrsPto.eIng19" sheetId="9" r:id="rId2"/>
  </sheets>
  <calcPr calcId="191029"/>
</workbook>
</file>

<file path=xl/calcChain.xml><?xml version="1.0" encoding="utf-8"?>
<calcChain xmlns="http://schemas.openxmlformats.org/spreadsheetml/2006/main">
  <c r="C40" i="12" l="1"/>
  <c r="C32" i="12"/>
  <c r="C29" i="12"/>
  <c r="C24" i="12"/>
  <c r="C17" i="12"/>
  <c r="C12" i="12"/>
  <c r="C9" i="12"/>
  <c r="C8" i="12"/>
  <c r="P23" i="12"/>
  <c r="Q23" i="12"/>
  <c r="R23" i="12"/>
  <c r="J17" i="12"/>
  <c r="I17" i="12"/>
  <c r="I8" i="12"/>
  <c r="I7" i="12"/>
  <c r="H17" i="12"/>
  <c r="H8" i="12"/>
  <c r="H7" i="12"/>
  <c r="G17" i="12"/>
  <c r="F17" i="12"/>
  <c r="E17" i="12"/>
  <c r="D17" i="12"/>
  <c r="P17" i="12"/>
  <c r="Q17" i="12"/>
  <c r="R17" i="12"/>
  <c r="O17" i="12"/>
  <c r="N17" i="12"/>
  <c r="M17" i="12"/>
  <c r="L17" i="12"/>
  <c r="K17" i="12"/>
  <c r="J8" i="12"/>
  <c r="J7" i="12"/>
  <c r="D40" i="12"/>
  <c r="D32" i="12"/>
  <c r="P32" i="12"/>
  <c r="Q32" i="12"/>
  <c r="R32" i="12"/>
  <c r="D29" i="12"/>
  <c r="P29" i="12"/>
  <c r="Q29" i="12"/>
  <c r="R29" i="12"/>
  <c r="D12" i="12"/>
  <c r="D9" i="12"/>
  <c r="P9" i="12"/>
  <c r="Q9" i="12"/>
  <c r="R9" i="12"/>
  <c r="P22" i="12"/>
  <c r="Q22" i="12"/>
  <c r="R22" i="12"/>
  <c r="E9" i="9"/>
  <c r="E12" i="9"/>
  <c r="H12" i="9"/>
  <c r="I12" i="9"/>
  <c r="E17" i="9"/>
  <c r="E29" i="9"/>
  <c r="F29" i="9"/>
  <c r="G29" i="9"/>
  <c r="E32" i="9"/>
  <c r="E40" i="9"/>
  <c r="P30" i="12"/>
  <c r="Q30" i="12"/>
  <c r="R30" i="12"/>
  <c r="P31" i="12"/>
  <c r="Q31" i="12"/>
  <c r="R31" i="12"/>
  <c r="P25" i="12"/>
  <c r="Q25" i="12"/>
  <c r="R25" i="12"/>
  <c r="P26" i="12"/>
  <c r="Q26" i="12"/>
  <c r="R26" i="12"/>
  <c r="P27" i="12"/>
  <c r="Q27" i="12"/>
  <c r="R27" i="12"/>
  <c r="P28" i="12"/>
  <c r="Q28" i="12"/>
  <c r="R28" i="12"/>
  <c r="F38" i="9"/>
  <c r="G38" i="9"/>
  <c r="F36" i="9"/>
  <c r="G36" i="9"/>
  <c r="F35" i="9"/>
  <c r="G35" i="9"/>
  <c r="H35" i="9"/>
  <c r="I35" i="9"/>
  <c r="F33" i="9"/>
  <c r="G33" i="9"/>
  <c r="C9" i="9"/>
  <c r="D9" i="9"/>
  <c r="F9" i="9"/>
  <c r="G9" i="9"/>
  <c r="F10" i="9"/>
  <c r="G10" i="9"/>
  <c r="H10" i="9"/>
  <c r="I10" i="9"/>
  <c r="F11" i="9"/>
  <c r="G11" i="9"/>
  <c r="H11" i="9"/>
  <c r="I11" i="9"/>
  <c r="C12" i="9"/>
  <c r="D12" i="9"/>
  <c r="F12" i="9"/>
  <c r="G12" i="9"/>
  <c r="F13" i="9"/>
  <c r="G13" i="9"/>
  <c r="H13" i="9"/>
  <c r="I13" i="9"/>
  <c r="F14" i="9"/>
  <c r="G14" i="9"/>
  <c r="H14" i="9"/>
  <c r="I14" i="9"/>
  <c r="F15" i="9"/>
  <c r="G15" i="9"/>
  <c r="H15" i="9"/>
  <c r="I15" i="9"/>
  <c r="F16" i="9"/>
  <c r="G16" i="9"/>
  <c r="H16" i="9"/>
  <c r="I16" i="9"/>
  <c r="C17" i="9"/>
  <c r="H17" i="9"/>
  <c r="I17" i="9"/>
  <c r="D17" i="9"/>
  <c r="F17" i="9"/>
  <c r="G17" i="9"/>
  <c r="F18" i="9"/>
  <c r="G18" i="9"/>
  <c r="H18" i="9"/>
  <c r="I18" i="9"/>
  <c r="F19" i="9"/>
  <c r="G19" i="9"/>
  <c r="H19" i="9"/>
  <c r="I19" i="9"/>
  <c r="F20" i="9"/>
  <c r="G20" i="9"/>
  <c r="H20" i="9"/>
  <c r="I20" i="9"/>
  <c r="F21" i="9"/>
  <c r="G21" i="9"/>
  <c r="H21" i="9"/>
  <c r="I21" i="9"/>
  <c r="F22" i="9"/>
  <c r="G22" i="9"/>
  <c r="H22" i="9"/>
  <c r="I22" i="9"/>
  <c r="F23" i="9"/>
  <c r="G23" i="9"/>
  <c r="H23" i="9"/>
  <c r="I23" i="9"/>
  <c r="D24" i="9"/>
  <c r="F25" i="9"/>
  <c r="G25" i="9"/>
  <c r="H25" i="9"/>
  <c r="I25" i="9"/>
  <c r="F26" i="9"/>
  <c r="G26" i="9"/>
  <c r="H26" i="9"/>
  <c r="I26" i="9"/>
  <c r="F27" i="9"/>
  <c r="G27" i="9"/>
  <c r="H27" i="9"/>
  <c r="I27" i="9"/>
  <c r="F28" i="9"/>
  <c r="G28" i="9"/>
  <c r="H28" i="9"/>
  <c r="I28" i="9"/>
  <c r="C29" i="9"/>
  <c r="C24" i="9"/>
  <c r="H29" i="9"/>
  <c r="I29" i="9"/>
  <c r="F30" i="9"/>
  <c r="G30" i="9"/>
  <c r="H30" i="9"/>
  <c r="I30" i="9"/>
  <c r="F31" i="9"/>
  <c r="G31" i="9"/>
  <c r="H31" i="9"/>
  <c r="I31" i="9"/>
  <c r="C32" i="9"/>
  <c r="H32" i="9"/>
  <c r="I32" i="9"/>
  <c r="D32" i="9"/>
  <c r="F32" i="9"/>
  <c r="G32" i="9"/>
  <c r="F34" i="9"/>
  <c r="G34" i="9"/>
  <c r="H34" i="9"/>
  <c r="I34" i="9"/>
  <c r="H36" i="9"/>
  <c r="I36" i="9"/>
  <c r="F37" i="9"/>
  <c r="G37" i="9"/>
  <c r="H37" i="9"/>
  <c r="I37" i="9"/>
  <c r="F39" i="9"/>
  <c r="G39" i="9"/>
  <c r="H39" i="9"/>
  <c r="I39" i="9"/>
  <c r="C40" i="9"/>
  <c r="D40" i="9"/>
  <c r="F40" i="9"/>
  <c r="G40" i="9"/>
  <c r="F41" i="9"/>
  <c r="G41" i="9"/>
  <c r="H41" i="9"/>
  <c r="I41" i="9"/>
  <c r="F42" i="9"/>
  <c r="G42" i="9"/>
  <c r="H42" i="9"/>
  <c r="I42" i="9"/>
  <c r="F43" i="9"/>
  <c r="G43" i="9"/>
  <c r="H43" i="9"/>
  <c r="I43" i="9"/>
  <c r="E9" i="12"/>
  <c r="F9" i="12"/>
  <c r="G9" i="12"/>
  <c r="H9" i="12"/>
  <c r="I9" i="12"/>
  <c r="J9" i="12"/>
  <c r="K9" i="12"/>
  <c r="L9" i="12"/>
  <c r="M9" i="12"/>
  <c r="N9" i="12"/>
  <c r="O9" i="12"/>
  <c r="P10" i="12"/>
  <c r="Q10" i="12"/>
  <c r="R10" i="12"/>
  <c r="P11" i="12"/>
  <c r="Q11" i="12"/>
  <c r="R11" i="12"/>
  <c r="E12" i="12"/>
  <c r="P12" i="12"/>
  <c r="F12" i="12"/>
  <c r="G12" i="12"/>
  <c r="H12" i="12"/>
  <c r="I12" i="12"/>
  <c r="J12" i="12"/>
  <c r="K12" i="12"/>
  <c r="L12" i="12"/>
  <c r="M12" i="12"/>
  <c r="N12" i="12"/>
  <c r="O12" i="12"/>
  <c r="P13" i="12"/>
  <c r="Q13" i="12"/>
  <c r="R13" i="12"/>
  <c r="P14" i="12"/>
  <c r="Q14" i="12"/>
  <c r="R14" i="12"/>
  <c r="P15" i="12"/>
  <c r="Q15" i="12"/>
  <c r="R15" i="12"/>
  <c r="P16" i="12"/>
  <c r="Q16" i="12"/>
  <c r="R16" i="12"/>
  <c r="P18" i="12"/>
  <c r="Q18" i="12"/>
  <c r="R18" i="12"/>
  <c r="P19" i="12"/>
  <c r="Q19" i="12"/>
  <c r="R19" i="12"/>
  <c r="P20" i="12"/>
  <c r="Q20" i="12"/>
  <c r="R20" i="12"/>
  <c r="P21" i="12"/>
  <c r="Q21" i="12"/>
  <c r="R21" i="12"/>
  <c r="E29" i="12"/>
  <c r="E24" i="12"/>
  <c r="F29" i="12"/>
  <c r="F24" i="12"/>
  <c r="G29" i="12"/>
  <c r="G24" i="12"/>
  <c r="H29" i="12"/>
  <c r="H24" i="12"/>
  <c r="I29" i="12"/>
  <c r="I24" i="12"/>
  <c r="J29" i="12"/>
  <c r="J24" i="12"/>
  <c r="K29" i="12"/>
  <c r="K24" i="12"/>
  <c r="L29" i="12"/>
  <c r="L24" i="12"/>
  <c r="M29" i="12"/>
  <c r="M24" i="12"/>
  <c r="N29" i="12"/>
  <c r="N24" i="12"/>
  <c r="O29" i="12"/>
  <c r="O24" i="12"/>
  <c r="E32" i="12"/>
  <c r="F32" i="12"/>
  <c r="G32" i="12"/>
  <c r="H32" i="12"/>
  <c r="I32" i="12"/>
  <c r="J32" i="12"/>
  <c r="K32" i="12"/>
  <c r="L32" i="12"/>
  <c r="M32" i="12"/>
  <c r="N32" i="12"/>
  <c r="O32" i="12"/>
  <c r="P33" i="12"/>
  <c r="Q33" i="12"/>
  <c r="R33" i="12"/>
  <c r="P34" i="12"/>
  <c r="Q34" i="12"/>
  <c r="R34" i="12"/>
  <c r="P35" i="12"/>
  <c r="Q35" i="12"/>
  <c r="R35" i="12"/>
  <c r="P36" i="12"/>
  <c r="Q36" i="12"/>
  <c r="R36" i="12"/>
  <c r="P37" i="12"/>
  <c r="Q37" i="12"/>
  <c r="R37" i="12"/>
  <c r="P38" i="12"/>
  <c r="Q38" i="12"/>
  <c r="R38" i="12"/>
  <c r="P39" i="12"/>
  <c r="Q39" i="12"/>
  <c r="R39" i="12"/>
  <c r="E40" i="12"/>
  <c r="P40" i="12"/>
  <c r="Q40" i="12"/>
  <c r="R40" i="12"/>
  <c r="F40" i="12"/>
  <c r="G40" i="12"/>
  <c r="H40" i="12"/>
  <c r="I40" i="12"/>
  <c r="J40" i="12"/>
  <c r="K40" i="12"/>
  <c r="L40" i="12"/>
  <c r="M40" i="12"/>
  <c r="N40" i="12"/>
  <c r="O40" i="12"/>
  <c r="P41" i="12"/>
  <c r="Q41" i="12"/>
  <c r="R41" i="12"/>
  <c r="P42" i="12"/>
  <c r="Q42" i="12"/>
  <c r="R42" i="12"/>
  <c r="P43" i="12"/>
  <c r="Q43" i="12"/>
  <c r="R43" i="12"/>
  <c r="H38" i="9"/>
  <c r="I38" i="9"/>
  <c r="H33" i="9"/>
  <c r="I33" i="9"/>
  <c r="N8" i="12"/>
  <c r="N7" i="12"/>
  <c r="O8" i="12"/>
  <c r="O7" i="12"/>
  <c r="L8" i="12"/>
  <c r="L7" i="12"/>
  <c r="F8" i="12"/>
  <c r="F7" i="12"/>
  <c r="G8" i="12"/>
  <c r="G7" i="12"/>
  <c r="M8" i="12"/>
  <c r="M7" i="12"/>
  <c r="K8" i="12"/>
  <c r="K7" i="12"/>
  <c r="H9" i="9"/>
  <c r="I9" i="9"/>
  <c r="H40" i="9"/>
  <c r="I40" i="9"/>
  <c r="D24" i="12"/>
  <c r="P24" i="12"/>
  <c r="Q24" i="12"/>
  <c r="R24" i="12"/>
  <c r="E8" i="12"/>
  <c r="E7" i="12"/>
  <c r="Q12" i="12"/>
  <c r="R12" i="12"/>
  <c r="C7" i="12"/>
  <c r="E24" i="9"/>
  <c r="C8" i="9"/>
  <c r="C7" i="9"/>
  <c r="D8" i="9"/>
  <c r="D7" i="9"/>
  <c r="D8" i="12"/>
  <c r="D7" i="12"/>
  <c r="P7" i="12"/>
  <c r="Q7" i="12"/>
  <c r="R7" i="12"/>
  <c r="F24" i="9"/>
  <c r="G24" i="9"/>
  <c r="E8" i="9"/>
  <c r="E7" i="9"/>
  <c r="F7" i="9"/>
  <c r="G7" i="9"/>
  <c r="H24" i="9"/>
  <c r="I24" i="9"/>
  <c r="P8" i="12"/>
  <c r="Q8" i="12"/>
  <c r="R8" i="12"/>
  <c r="F8" i="9"/>
  <c r="G8" i="9"/>
  <c r="H8" i="9"/>
  <c r="I8" i="9"/>
  <c r="H7" i="9"/>
  <c r="I7" i="9"/>
</calcChain>
</file>

<file path=xl/sharedStrings.xml><?xml version="1.0" encoding="utf-8"?>
<sst xmlns="http://schemas.openxmlformats.org/spreadsheetml/2006/main" count="115" uniqueCount="67">
  <si>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</si>
  <si>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</si>
  <si>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</si>
  <si>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</si>
  <si>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</si>
  <si>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</si>
  <si>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</si>
  <si>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</si>
  <si>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</si>
  <si>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</si>
  <si>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</si>
  <si>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</si>
  <si>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</si>
  <si>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</si>
  <si>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</si>
  <si>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</si>
  <si>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</si>
  <si>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</si>
  <si>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</si>
  <si>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</si>
  <si>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</si>
  <si>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</si>
  <si>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</si>
  <si>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</si>
  <si>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</si>
  <si>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</si>
  <si>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</si>
  <si>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</si>
  <si>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</si>
  <si>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</si>
  <si>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</si>
  <si>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</si>
  <si>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</si>
  <si>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</si>
  <si>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</si>
  <si>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</si>
  <si>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</si>
  <si>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</si>
  <si>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</si>
  <si>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</si>
  <si>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</si>
  <si>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</si>
  <si>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</si>
  <si>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</si>
  <si>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</si>
  <si>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</si>
  <si>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</si>
  <si>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</si>
  <si>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</si>
  <si>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</si>
  <si>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</si>
  <si>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</si>
  <si>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</si>
  <si>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</si>
  <si>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</si>
  <si>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</si>
  <si>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SEGURIDAD PUBLICA (CESC)</t>
  </si>
  <si>
    <t>SEGURIDAD PUBLICA (Grandes Contribuyentes)</t>
  </si>
  <si>
    <t>Año 2019</t>
  </si>
  <si>
    <t>Año 2020</t>
  </si>
  <si>
    <t>Pto. 2020</t>
  </si>
  <si>
    <t>Variac. 20 / Pto. 20</t>
  </si>
  <si>
    <t>Variac. 20 / 19</t>
  </si>
  <si>
    <t>Al  29 Feb.</t>
  </si>
  <si>
    <t>Al 29 Feb.</t>
  </si>
  <si>
    <t>COMPARATIVO ACUMULADO AL  29 DE FEBRERO DE 2020, VRS EJECUTADO  2019 Y PRESUPUESTO 2020 (preliminar)</t>
  </si>
  <si>
    <t>INGRESOS AL 29 DE FEBRERO DE 2020, VRS EJECUTADO 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</si>
</sst>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6" formatCode="#,##0.000000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7" fillId="0" borderId="0" xfId="0" applyFont="1" applyAlignment="1"/>
    <xf numFmtId="0" fontId="0" fillId="0" borderId="0" xfId="0" applyFill="1"/>
    <xf numFmtId="0" fontId="6" fillId="0" borderId="0" xfId="0" applyFont="1" applyFill="1"/>
    <xf numFmtId="0" fontId="6" fillId="2" borderId="0" xfId="0" applyFont="1" applyFill="1"/>
    <xf numFmtId="0" fontId="0" fillId="2" borderId="0" xfId="0" applyFill="1"/>
    <xf numFmtId="0" fontId="3" fillId="2" borderId="0" xfId="0" applyFont="1" applyFill="1" applyBorder="1"/>
    <xf numFmtId="0" fontId="9" fillId="0" borderId="0" xfId="0" applyFont="1" applyFill="1" applyBorder="1" applyAlignment="1">
      <alignment horizontal="justify" vertical="center" wrapText="1"/>
    </xf>
    <xf numFmtId="176" fontId="0" fillId="0" borderId="0" xfId="0" applyNumberFormat="1" applyFill="1"/>
    <xf numFmtId="0" fontId="4" fillId="2" borderId="1" xfId="0" applyFont="1" applyFill="1" applyBorder="1" applyAlignment="1">
      <alignment horizontal="left" indent="2"/>
    </xf>
    <xf numFmtId="172" fontId="4" fillId="2" borderId="1" xfId="0" applyNumberFormat="1" applyFont="1" applyFill="1" applyBorder="1"/>
    <xf numFmtId="172" fontId="10" fillId="2" borderId="1" xfId="0" applyNumberFormat="1" applyFont="1" applyFill="1" applyBorder="1"/>
    <xf numFmtId="0" fontId="4" fillId="2" borderId="1" xfId="0" applyFont="1" applyFill="1" applyBorder="1" applyAlignment="1">
      <alignment horizontal="left" indent="3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72" fontId="2" fillId="4" borderId="1" xfId="0" applyNumberFormat="1" applyFont="1" applyFill="1" applyBorder="1" applyAlignment="1"/>
    <xf numFmtId="172" fontId="2" fillId="4" borderId="1" xfId="0" applyNumberFormat="1" applyFont="1" applyFill="1" applyBorder="1"/>
    <xf numFmtId="0" fontId="2" fillId="5" borderId="1" xfId="0" applyFont="1" applyFill="1" applyBorder="1"/>
    <xf numFmtId="172" fontId="2" fillId="5" borderId="1" xfId="0" applyNumberFormat="1" applyFont="1" applyFill="1" applyBorder="1"/>
    <xf numFmtId="0" fontId="2" fillId="5" borderId="1" xfId="0" applyFont="1" applyFill="1" applyBorder="1" applyAlignment="1">
      <alignment horizontal="left" indent="1"/>
    </xf>
    <xf numFmtId="0" fontId="2" fillId="2" borderId="4" xfId="0" applyFont="1" applyFill="1" applyBorder="1"/>
    <xf numFmtId="172" fontId="2" fillId="2" borderId="4" xfId="0" applyNumberFormat="1" applyFont="1" applyFill="1" applyBorder="1"/>
    <xf numFmtId="172" fontId="5" fillId="2" borderId="4" xfId="0" applyNumberFormat="1" applyFont="1" applyFill="1" applyBorder="1"/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72" fontId="2" fillId="2" borderId="0" xfId="0" applyNumberFormat="1" applyFont="1" applyFill="1" applyBorder="1"/>
    <xf numFmtId="172" fontId="5" fillId="2" borderId="0" xfId="0" applyNumberFormat="1" applyFont="1" applyFill="1" applyBorder="1"/>
    <xf numFmtId="172" fontId="10" fillId="0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showGridLines="0" tabSelected="1" zoomScale="80" zoomScaleNormal="80" workbookViewId="0">
      <selection activeCell="Z6" sqref="Z6"/>
    </sheetView>
  </sheetViews>
  <sheetFormatPr baseColWidth="10" defaultRowHeight="12.75" x14ac:dyDescent="0.2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hidden="1" customWidth="1"/>
    <col min="7" max="15" width="7.7109375" hidden="1" customWidth="1"/>
    <col min="16" max="16" width="10.7109375" customWidth="1"/>
    <col min="17" max="18" width="9.7109375" customWidth="1"/>
    <col min="19" max="19" width="1.7109375" customWidth="1"/>
    <col min="21" max="21" width="13.7109375" bestFit="1" customWidth="1"/>
  </cols>
  <sheetData>
    <row r="1" spans="1:22" x14ac:dyDescent="0.2">
      <c r="B1" s="2"/>
      <c r="C1" s="2"/>
      <c r="D1" s="2"/>
      <c r="E1" s="2"/>
      <c r="F1" s="2"/>
      <c r="G1" s="2"/>
      <c r="H1" s="2"/>
      <c r="I1" s="2"/>
      <c r="J1" s="2"/>
      <c r="K1" s="5"/>
      <c r="L1" s="2"/>
      <c r="M1" s="2"/>
      <c r="N1" s="2"/>
      <c r="O1" s="2"/>
      <c r="P1" s="2"/>
      <c r="Q1" s="2"/>
      <c r="R1" s="2"/>
    </row>
    <row r="2" spans="1:22" ht="15.75" x14ac:dyDescent="0.25">
      <c r="A2" s="5"/>
      <c r="B2" s="31" t="s">
        <v>66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5"/>
    </row>
    <row r="3" spans="1:22" ht="16.5" customHeight="1" x14ac:dyDescent="0.25">
      <c r="A3" s="5"/>
      <c r="B3" s="31" t="s">
        <v>27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5"/>
    </row>
    <row r="4" spans="1:2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"/>
      <c r="U4" s="2"/>
      <c r="V4" s="2"/>
    </row>
    <row r="5" spans="1:22" ht="24.95" customHeight="1" x14ac:dyDescent="0.2">
      <c r="A5" s="5"/>
      <c r="B5" s="32" t="s">
        <v>8</v>
      </c>
      <c r="C5" s="13" t="s">
        <v>58</v>
      </c>
      <c r="D5" s="33" t="s">
        <v>59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 t="s">
        <v>28</v>
      </c>
      <c r="R5" s="34"/>
      <c r="S5" s="5"/>
      <c r="T5" s="2"/>
      <c r="U5" s="2"/>
      <c r="V5" s="2"/>
    </row>
    <row r="6" spans="1:22" ht="31.5" customHeight="1" x14ac:dyDescent="0.2">
      <c r="A6" s="5"/>
      <c r="B6" s="32"/>
      <c r="C6" s="14" t="s">
        <v>63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43</v>
      </c>
      <c r="J6" s="15" t="s">
        <v>44</v>
      </c>
      <c r="K6" s="15" t="s">
        <v>45</v>
      </c>
      <c r="L6" s="15" t="s">
        <v>46</v>
      </c>
      <c r="M6" s="15" t="s">
        <v>47</v>
      </c>
      <c r="N6" s="15" t="s">
        <v>48</v>
      </c>
      <c r="O6" s="15" t="s">
        <v>49</v>
      </c>
      <c r="P6" s="15" t="s">
        <v>63</v>
      </c>
      <c r="Q6" s="15" t="s">
        <v>29</v>
      </c>
      <c r="R6" s="15" t="s">
        <v>30</v>
      </c>
      <c r="S6" s="5"/>
      <c r="T6" s="2"/>
      <c r="U6" s="2"/>
      <c r="V6" s="2"/>
    </row>
    <row r="7" spans="1:22" ht="21" customHeight="1" x14ac:dyDescent="0.25">
      <c r="A7" s="5"/>
      <c r="B7" s="16" t="s">
        <v>50</v>
      </c>
      <c r="C7" s="17">
        <f>+C8+C40</f>
        <v>849.15161999999998</v>
      </c>
      <c r="D7" s="17">
        <f>+D8+D40</f>
        <v>517.72319999999991</v>
      </c>
      <c r="E7" s="17">
        <f t="shared" ref="E7:O7" si="0">+E8+E40</f>
        <v>379.91139999999996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ref="P7:P43" si="1">SUM(D7:O7)</f>
        <v>897.63459999999986</v>
      </c>
      <c r="Q7" s="18">
        <f t="shared" ref="Q7:Q43" si="2">+P7-C7</f>
        <v>48.482979999999884</v>
      </c>
      <c r="R7" s="18">
        <f t="shared" ref="R7:R43" si="3">+Q7/C7*100</f>
        <v>5.7095786969116169</v>
      </c>
      <c r="S7" s="5"/>
      <c r="T7" s="8"/>
      <c r="U7" s="8"/>
      <c r="V7" s="8"/>
    </row>
    <row r="8" spans="1:22" ht="21" customHeight="1" x14ac:dyDescent="0.25">
      <c r="A8" s="5"/>
      <c r="B8" s="19" t="s">
        <v>24</v>
      </c>
      <c r="C8" s="20">
        <f>+C9+C12+C16+C17+C24+C32</f>
        <v>801.49951999999996</v>
      </c>
      <c r="D8" s="20">
        <f>+D9+D12+D16+D17+D24+D32</f>
        <v>470.44009999999997</v>
      </c>
      <c r="E8" s="20">
        <f t="shared" ref="E8:O8" si="4">+E9+E12+E16+E17+E24+E32</f>
        <v>366.43079999999998</v>
      </c>
      <c r="F8" s="20">
        <f t="shared" si="4"/>
        <v>0</v>
      </c>
      <c r="G8" s="20">
        <f t="shared" si="4"/>
        <v>0</v>
      </c>
      <c r="H8" s="20">
        <f t="shared" si="4"/>
        <v>0</v>
      </c>
      <c r="I8" s="20">
        <f t="shared" si="4"/>
        <v>0</v>
      </c>
      <c r="J8" s="20">
        <f t="shared" si="4"/>
        <v>0</v>
      </c>
      <c r="K8" s="20">
        <f t="shared" si="4"/>
        <v>0</v>
      </c>
      <c r="L8" s="20">
        <f t="shared" si="4"/>
        <v>0</v>
      </c>
      <c r="M8" s="20">
        <f t="shared" si="4"/>
        <v>0</v>
      </c>
      <c r="N8" s="20">
        <f t="shared" si="4"/>
        <v>0</v>
      </c>
      <c r="O8" s="20">
        <f t="shared" si="4"/>
        <v>0</v>
      </c>
      <c r="P8" s="20">
        <f t="shared" si="1"/>
        <v>836.87089999999989</v>
      </c>
      <c r="Q8" s="20">
        <f t="shared" si="2"/>
        <v>35.371379999999931</v>
      </c>
      <c r="R8" s="20">
        <f t="shared" si="3"/>
        <v>4.4131504907201862</v>
      </c>
      <c r="S8" s="5"/>
      <c r="T8" s="8"/>
      <c r="U8" s="8"/>
      <c r="V8" s="8"/>
    </row>
    <row r="9" spans="1:22" ht="21" customHeight="1" x14ac:dyDescent="0.25">
      <c r="A9" s="5"/>
      <c r="B9" s="21" t="s">
        <v>0</v>
      </c>
      <c r="C9" s="20">
        <f>SUM(C10:C11)</f>
        <v>378.22790000000003</v>
      </c>
      <c r="D9" s="20">
        <f>SUM(D10:D11)</f>
        <v>222.24670000000003</v>
      </c>
      <c r="E9" s="20">
        <f t="shared" ref="E9:O9" si="5">SUM(E10:E11)</f>
        <v>177.9941</v>
      </c>
      <c r="F9" s="20">
        <f t="shared" si="5"/>
        <v>0</v>
      </c>
      <c r="G9" s="20">
        <f t="shared" si="5"/>
        <v>0</v>
      </c>
      <c r="H9" s="20">
        <f t="shared" si="5"/>
        <v>0</v>
      </c>
      <c r="I9" s="20">
        <f t="shared" si="5"/>
        <v>0</v>
      </c>
      <c r="J9" s="20">
        <f t="shared" si="5"/>
        <v>0</v>
      </c>
      <c r="K9" s="20">
        <f t="shared" si="5"/>
        <v>0</v>
      </c>
      <c r="L9" s="20">
        <f t="shared" si="5"/>
        <v>0</v>
      </c>
      <c r="M9" s="20">
        <f t="shared" si="5"/>
        <v>0</v>
      </c>
      <c r="N9" s="20">
        <f t="shared" si="5"/>
        <v>0</v>
      </c>
      <c r="O9" s="20">
        <f t="shared" si="5"/>
        <v>0</v>
      </c>
      <c r="P9" s="20">
        <f t="shared" si="1"/>
        <v>400.24080000000004</v>
      </c>
      <c r="Q9" s="20">
        <f t="shared" si="2"/>
        <v>22.012900000000002</v>
      </c>
      <c r="R9" s="20">
        <f t="shared" si="3"/>
        <v>5.8200095762369726</v>
      </c>
      <c r="S9" s="5"/>
      <c r="T9" s="8"/>
      <c r="U9" s="8"/>
      <c r="V9" s="8"/>
    </row>
    <row r="10" spans="1:22" ht="15" customHeight="1" x14ac:dyDescent="0.2">
      <c r="A10" s="5"/>
      <c r="B10" s="9" t="s">
        <v>1</v>
      </c>
      <c r="C10" s="10">
        <v>192.15470000000002</v>
      </c>
      <c r="D10" s="10">
        <v>120.20110000000001</v>
      </c>
      <c r="E10" s="10">
        <v>88.775199999999998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si="1"/>
        <v>208.97630000000001</v>
      </c>
      <c r="Q10" s="10">
        <f t="shared" si="2"/>
        <v>16.821599999999989</v>
      </c>
      <c r="R10" s="10">
        <f t="shared" si="3"/>
        <v>8.7541964885584314</v>
      </c>
      <c r="S10" s="5"/>
      <c r="T10" s="8"/>
      <c r="U10" s="8"/>
      <c r="V10" s="8"/>
    </row>
    <row r="11" spans="1:22" ht="15" customHeight="1" x14ac:dyDescent="0.2">
      <c r="A11" s="5"/>
      <c r="B11" s="9" t="s">
        <v>2</v>
      </c>
      <c r="C11" s="10">
        <v>186.07320000000001</v>
      </c>
      <c r="D11" s="10">
        <v>102.04560000000001</v>
      </c>
      <c r="E11" s="10">
        <v>89.218900000000005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f>SUM(D11:O11)</f>
        <v>191.2645</v>
      </c>
      <c r="Q11" s="10">
        <f t="shared" si="2"/>
        <v>5.191299999999984</v>
      </c>
      <c r="R11" s="10">
        <f t="shared" si="3"/>
        <v>2.7899235354688283</v>
      </c>
      <c r="S11" s="5"/>
      <c r="T11" s="8"/>
      <c r="U11" s="8"/>
      <c r="V11" s="8"/>
    </row>
    <row r="12" spans="1:22" ht="21" customHeight="1" x14ac:dyDescent="0.25">
      <c r="A12" s="5"/>
      <c r="B12" s="21" t="s">
        <v>9</v>
      </c>
      <c r="C12" s="20">
        <f>SUM(C13:C15)</f>
        <v>300.68079999999998</v>
      </c>
      <c r="D12" s="20">
        <f>SUM(D13:D15)</f>
        <v>188.18170000000001</v>
      </c>
      <c r="E12" s="20">
        <f t="shared" ref="E12:O12" si="6">SUM(E13:E15)</f>
        <v>133.56739999999999</v>
      </c>
      <c r="F12" s="20">
        <f t="shared" si="6"/>
        <v>0</v>
      </c>
      <c r="G12" s="20">
        <f t="shared" si="6"/>
        <v>0</v>
      </c>
      <c r="H12" s="20">
        <f t="shared" si="6"/>
        <v>0</v>
      </c>
      <c r="I12" s="20">
        <f t="shared" si="6"/>
        <v>0</v>
      </c>
      <c r="J12" s="20">
        <f t="shared" si="6"/>
        <v>0</v>
      </c>
      <c r="K12" s="20">
        <f t="shared" si="6"/>
        <v>0</v>
      </c>
      <c r="L12" s="20">
        <f t="shared" si="6"/>
        <v>0</v>
      </c>
      <c r="M12" s="20">
        <f t="shared" si="6"/>
        <v>0</v>
      </c>
      <c r="N12" s="20">
        <f t="shared" si="6"/>
        <v>0</v>
      </c>
      <c r="O12" s="20">
        <f t="shared" si="6"/>
        <v>0</v>
      </c>
      <c r="P12" s="20">
        <f t="shared" si="1"/>
        <v>321.7491</v>
      </c>
      <c r="Q12" s="20">
        <f t="shared" si="2"/>
        <v>21.068300000000022</v>
      </c>
      <c r="R12" s="20">
        <f t="shared" si="3"/>
        <v>7.0068657526519891</v>
      </c>
      <c r="S12" s="5"/>
      <c r="T12" s="8"/>
      <c r="U12" s="8"/>
      <c r="V12" s="8"/>
    </row>
    <row r="13" spans="1:22" ht="15" customHeight="1" x14ac:dyDescent="0.2">
      <c r="A13" s="5"/>
      <c r="B13" s="9" t="s">
        <v>1</v>
      </c>
      <c r="C13" s="10">
        <v>5.2751000000000001</v>
      </c>
      <c r="D13" s="10">
        <v>0.8758999999999999</v>
      </c>
      <c r="E13" s="10">
        <v>4.9142999999999999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1"/>
        <v>5.7901999999999996</v>
      </c>
      <c r="Q13" s="10">
        <f t="shared" si="2"/>
        <v>0.51509999999999945</v>
      </c>
      <c r="R13" s="10">
        <f t="shared" si="3"/>
        <v>9.7647437963261261</v>
      </c>
      <c r="S13" s="5"/>
      <c r="T13" s="8"/>
      <c r="U13" s="8"/>
      <c r="V13" s="8"/>
    </row>
    <row r="14" spans="1:22" ht="15" customHeight="1" x14ac:dyDescent="0.2">
      <c r="A14" s="5"/>
      <c r="B14" s="9" t="s">
        <v>3</v>
      </c>
      <c r="C14" s="10">
        <v>195.58779999999999</v>
      </c>
      <c r="D14" s="10">
        <v>133.54910000000001</v>
      </c>
      <c r="E14" s="10">
        <v>82.944299999999998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si="1"/>
        <v>216.49340000000001</v>
      </c>
      <c r="Q14" s="10">
        <f t="shared" si="2"/>
        <v>20.905600000000021</v>
      </c>
      <c r="R14" s="10">
        <f t="shared" si="3"/>
        <v>10.688601231774181</v>
      </c>
      <c r="S14" s="5"/>
      <c r="T14" s="8"/>
      <c r="U14" s="8"/>
      <c r="V14" s="8"/>
    </row>
    <row r="15" spans="1:22" ht="15" customHeight="1" x14ac:dyDescent="0.2">
      <c r="A15" s="5"/>
      <c r="B15" s="9" t="s">
        <v>4</v>
      </c>
      <c r="C15" s="10">
        <v>99.817899999999995</v>
      </c>
      <c r="D15" s="10">
        <v>53.756699999999995</v>
      </c>
      <c r="E15" s="10">
        <v>45.708799999999997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1"/>
        <v>99.465499999999992</v>
      </c>
      <c r="Q15" s="10">
        <f t="shared" si="2"/>
        <v>-0.35240000000000293</v>
      </c>
      <c r="R15" s="10">
        <f t="shared" si="3"/>
        <v>-0.35304289110470466</v>
      </c>
      <c r="S15" s="5"/>
      <c r="T15" s="8"/>
      <c r="U15" s="8"/>
      <c r="V15" s="8"/>
    </row>
    <row r="16" spans="1:22" ht="21" customHeight="1" x14ac:dyDescent="0.25">
      <c r="A16" s="5"/>
      <c r="B16" s="21" t="s">
        <v>51</v>
      </c>
      <c r="C16" s="20">
        <v>35.452199999999998</v>
      </c>
      <c r="D16" s="20">
        <v>18.436400000000003</v>
      </c>
      <c r="E16" s="20">
        <v>17.308900000000001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>
        <f>SUM(D16:O16)</f>
        <v>35.7453</v>
      </c>
      <c r="Q16" s="20">
        <f t="shared" si="2"/>
        <v>0.29310000000000258</v>
      </c>
      <c r="R16" s="20">
        <f t="shared" si="3"/>
        <v>0.82674700018617353</v>
      </c>
      <c r="S16" s="5"/>
      <c r="T16" s="8"/>
      <c r="U16" s="8"/>
      <c r="V16" s="8"/>
    </row>
    <row r="17" spans="1:22" ht="21" customHeight="1" x14ac:dyDescent="0.25">
      <c r="A17" s="5"/>
      <c r="B17" s="21" t="s">
        <v>36</v>
      </c>
      <c r="C17" s="20">
        <f>SUM(C18:C23)</f>
        <v>32.695319999999995</v>
      </c>
      <c r="D17" s="20">
        <f>SUM(D18:D23)</f>
        <v>18.125299999999996</v>
      </c>
      <c r="E17" s="20">
        <f t="shared" ref="E17:O17" si="7">SUM(E18:E23)</f>
        <v>15.878899999999996</v>
      </c>
      <c r="F17" s="20">
        <f t="shared" si="7"/>
        <v>0</v>
      </c>
      <c r="G17" s="20">
        <f t="shared" si="7"/>
        <v>0</v>
      </c>
      <c r="H17" s="20">
        <f t="shared" si="7"/>
        <v>0</v>
      </c>
      <c r="I17" s="20">
        <f t="shared" si="7"/>
        <v>0</v>
      </c>
      <c r="J17" s="20">
        <f t="shared" si="7"/>
        <v>0</v>
      </c>
      <c r="K17" s="20">
        <f t="shared" si="7"/>
        <v>0</v>
      </c>
      <c r="L17" s="20">
        <f t="shared" si="7"/>
        <v>0</v>
      </c>
      <c r="M17" s="20">
        <f t="shared" si="7"/>
        <v>0</v>
      </c>
      <c r="N17" s="20">
        <f t="shared" si="7"/>
        <v>0</v>
      </c>
      <c r="O17" s="20">
        <f t="shared" si="7"/>
        <v>0</v>
      </c>
      <c r="P17" s="20">
        <f t="shared" si="1"/>
        <v>34.00419999999999</v>
      </c>
      <c r="Q17" s="20">
        <f t="shared" si="2"/>
        <v>1.3088799999999949</v>
      </c>
      <c r="R17" s="20">
        <f t="shared" si="3"/>
        <v>4.0032640757147968</v>
      </c>
      <c r="S17" s="5"/>
      <c r="T17" s="8"/>
      <c r="U17" s="8"/>
      <c r="V17" s="8"/>
    </row>
    <row r="18" spans="1:22" ht="15" customHeight="1" x14ac:dyDescent="0.2">
      <c r="A18" s="5"/>
      <c r="B18" s="9" t="s">
        <v>34</v>
      </c>
      <c r="C18" s="10">
        <v>3.3054000000000001</v>
      </c>
      <c r="D18" s="10">
        <v>1.5365</v>
      </c>
      <c r="E18" s="10">
        <v>1.6239000000000001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1"/>
        <v>3.1604000000000001</v>
      </c>
      <c r="Q18" s="10">
        <f t="shared" si="2"/>
        <v>-0.14500000000000002</v>
      </c>
      <c r="R18" s="10">
        <f t="shared" si="3"/>
        <v>-4.3867610576632181</v>
      </c>
      <c r="S18" s="5"/>
      <c r="T18" s="8"/>
      <c r="U18" s="8"/>
      <c r="V18" s="8"/>
    </row>
    <row r="19" spans="1:22" ht="15" customHeight="1" x14ac:dyDescent="0.2">
      <c r="A19" s="5"/>
      <c r="B19" s="9" t="s">
        <v>11</v>
      </c>
      <c r="C19" s="10">
        <v>14.425399999999998</v>
      </c>
      <c r="D19" s="10">
        <v>9.5558999999999994</v>
      </c>
      <c r="E19" s="10">
        <v>6.4856999999999987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>
        <f t="shared" si="1"/>
        <v>16.041599999999999</v>
      </c>
      <c r="Q19" s="10">
        <f t="shared" si="2"/>
        <v>1.616200000000001</v>
      </c>
      <c r="R19" s="10">
        <f t="shared" si="3"/>
        <v>11.203848766758643</v>
      </c>
      <c r="S19" s="5"/>
      <c r="T19" s="8"/>
      <c r="U19" s="8"/>
      <c r="V19" s="8"/>
    </row>
    <row r="20" spans="1:22" ht="15" customHeight="1" x14ac:dyDescent="0.2">
      <c r="A20" s="5"/>
      <c r="B20" s="9" t="s">
        <v>12</v>
      </c>
      <c r="C20" s="10">
        <v>3.8586999999999998</v>
      </c>
      <c r="D20" s="10">
        <v>1.4665999999999999</v>
      </c>
      <c r="E20" s="10">
        <v>3.0046000000000004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si="1"/>
        <v>4.4712000000000005</v>
      </c>
      <c r="Q20" s="10">
        <f t="shared" si="2"/>
        <v>0.61250000000000071</v>
      </c>
      <c r="R20" s="10">
        <f t="shared" si="3"/>
        <v>15.873221551299679</v>
      </c>
      <c r="S20" s="5"/>
      <c r="T20" s="8"/>
      <c r="U20" s="8"/>
      <c r="V20" s="8"/>
    </row>
    <row r="21" spans="1:22" ht="15" customHeight="1" x14ac:dyDescent="0.2">
      <c r="A21" s="5"/>
      <c r="B21" s="9" t="s">
        <v>26</v>
      </c>
      <c r="C21" s="10">
        <v>8.3894199999999994</v>
      </c>
      <c r="D21" s="10">
        <v>4.8952999999999989</v>
      </c>
      <c r="E21" s="10">
        <v>4.1553999999999993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1"/>
        <v>9.0506999999999991</v>
      </c>
      <c r="Q21" s="10">
        <f t="shared" si="2"/>
        <v>0.66127999999999965</v>
      </c>
      <c r="R21" s="10">
        <f t="shared" si="3"/>
        <v>7.8823089081247533</v>
      </c>
      <c r="S21" s="5"/>
      <c r="T21" s="8"/>
      <c r="U21" s="8"/>
      <c r="V21" s="8"/>
    </row>
    <row r="22" spans="1:22" ht="15" customHeight="1" x14ac:dyDescent="0.2">
      <c r="A22" s="5"/>
      <c r="B22" s="9" t="s">
        <v>13</v>
      </c>
      <c r="C22" s="10">
        <v>0.15560000000000002</v>
      </c>
      <c r="D22" s="10">
        <v>9.6500000000000002E-2</v>
      </c>
      <c r="E22" s="10">
        <v>8.09E-2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1"/>
        <v>0.1774</v>
      </c>
      <c r="Q22" s="10">
        <f t="shared" si="2"/>
        <v>2.1799999999999986E-2</v>
      </c>
      <c r="R22" s="10">
        <f t="shared" si="3"/>
        <v>14.010282776349603</v>
      </c>
      <c r="S22" s="5"/>
      <c r="T22" s="8"/>
      <c r="U22" s="8"/>
      <c r="V22" s="8"/>
    </row>
    <row r="23" spans="1:22" ht="15" customHeight="1" x14ac:dyDescent="0.2">
      <c r="A23" s="5"/>
      <c r="B23" s="9" t="s">
        <v>52</v>
      </c>
      <c r="C23" s="10">
        <v>2.5608</v>
      </c>
      <c r="D23" s="10">
        <v>0.57450000000000001</v>
      </c>
      <c r="E23" s="10">
        <v>0.52839999999999998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f>SUM(D23:O23)</f>
        <v>1.1029</v>
      </c>
      <c r="Q23" s="10">
        <f>+P23-C23</f>
        <v>-1.4579</v>
      </c>
      <c r="R23" s="10">
        <f t="shared" si="3"/>
        <v>-56.931427678850355</v>
      </c>
      <c r="S23" s="5"/>
      <c r="T23" s="8"/>
      <c r="U23" s="8"/>
      <c r="V23" s="8"/>
    </row>
    <row r="24" spans="1:22" ht="21" customHeight="1" x14ac:dyDescent="0.25">
      <c r="A24" s="5"/>
      <c r="B24" s="21" t="s">
        <v>14</v>
      </c>
      <c r="C24" s="20">
        <f>SUM(C25:C29)</f>
        <v>16.6633</v>
      </c>
      <c r="D24" s="20">
        <f>SUM(D25:D29)</f>
        <v>3.8190999999999997</v>
      </c>
      <c r="E24" s="20">
        <f>SUM(E25:E29)</f>
        <v>3.6619999999999999</v>
      </c>
      <c r="F24" s="20">
        <f>SUM(F25:F29)</f>
        <v>0</v>
      </c>
      <c r="G24" s="20">
        <f t="shared" ref="G24:O24" si="8">SUM(G25:G29)</f>
        <v>0</v>
      </c>
      <c r="H24" s="20">
        <f t="shared" si="8"/>
        <v>0</v>
      </c>
      <c r="I24" s="20">
        <f t="shared" si="8"/>
        <v>0</v>
      </c>
      <c r="J24" s="20">
        <f t="shared" si="8"/>
        <v>0</v>
      </c>
      <c r="K24" s="20">
        <f t="shared" si="8"/>
        <v>0</v>
      </c>
      <c r="L24" s="20">
        <f t="shared" si="8"/>
        <v>0</v>
      </c>
      <c r="M24" s="20">
        <f t="shared" si="8"/>
        <v>0</v>
      </c>
      <c r="N24" s="20">
        <f t="shared" si="8"/>
        <v>0</v>
      </c>
      <c r="O24" s="20">
        <f t="shared" si="8"/>
        <v>0</v>
      </c>
      <c r="P24" s="20">
        <f t="shared" si="1"/>
        <v>7.4810999999999996</v>
      </c>
      <c r="Q24" s="20">
        <f t="shared" si="2"/>
        <v>-9.1821999999999999</v>
      </c>
      <c r="R24" s="20">
        <f t="shared" si="3"/>
        <v>-55.104331074877123</v>
      </c>
      <c r="S24" s="5"/>
      <c r="T24" s="8"/>
      <c r="U24" s="8"/>
      <c r="V24" s="8"/>
    </row>
    <row r="25" spans="1:22" ht="15" customHeight="1" x14ac:dyDescent="0.2">
      <c r="A25" s="5"/>
      <c r="B25" s="9" t="s">
        <v>5</v>
      </c>
      <c r="C25" s="10">
        <v>5.5048999999999992</v>
      </c>
      <c r="D25" s="10">
        <v>2.3887999999999998</v>
      </c>
      <c r="E25" s="10">
        <v>2.4218999999999995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si="1"/>
        <v>4.8106999999999989</v>
      </c>
      <c r="Q25" s="10">
        <f t="shared" si="2"/>
        <v>-0.69420000000000037</v>
      </c>
      <c r="R25" s="10">
        <f t="shared" si="3"/>
        <v>-12.610583298515877</v>
      </c>
      <c r="S25" s="5"/>
      <c r="T25" s="8"/>
      <c r="U25" s="8"/>
      <c r="V25" s="8"/>
    </row>
    <row r="26" spans="1:22" ht="15" customHeight="1" x14ac:dyDescent="0.2">
      <c r="A26" s="5"/>
      <c r="B26" s="9" t="s">
        <v>6</v>
      </c>
      <c r="C26" s="10">
        <v>0.30629999999999996</v>
      </c>
      <c r="D26" s="10">
        <v>0</v>
      </c>
      <c r="E26" s="10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1"/>
        <v>0</v>
      </c>
      <c r="Q26" s="10">
        <f t="shared" si="2"/>
        <v>-0.30629999999999996</v>
      </c>
      <c r="R26" s="10">
        <f t="shared" si="3"/>
        <v>-100</v>
      </c>
      <c r="S26" s="5"/>
      <c r="T26" s="8"/>
      <c r="U26" s="8"/>
      <c r="V26" s="8"/>
    </row>
    <row r="27" spans="1:22" ht="15" hidden="1" customHeight="1" x14ac:dyDescent="0.2">
      <c r="A27" s="5"/>
      <c r="B27" s="9" t="s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1"/>
        <v>0</v>
      </c>
      <c r="Q27" s="10">
        <f t="shared" si="2"/>
        <v>0</v>
      </c>
      <c r="R27" s="11" t="e">
        <f t="shared" si="3"/>
        <v>#DIV/0!</v>
      </c>
      <c r="S27" s="5"/>
      <c r="T27" s="8"/>
      <c r="U27" s="8"/>
      <c r="V27" s="8"/>
    </row>
    <row r="28" spans="1:22" ht="15" customHeight="1" x14ac:dyDescent="0.2">
      <c r="A28" s="5"/>
      <c r="B28" s="9" t="s">
        <v>16</v>
      </c>
      <c r="C28" s="10">
        <v>2.3974000000000002</v>
      </c>
      <c r="D28" s="10">
        <v>1.4303000000000001</v>
      </c>
      <c r="E28" s="10">
        <v>1.2390000000000001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1"/>
        <v>2.6693000000000002</v>
      </c>
      <c r="Q28" s="10">
        <f t="shared" si="2"/>
        <v>0.27190000000000003</v>
      </c>
      <c r="R28" s="10">
        <f t="shared" si="3"/>
        <v>11.341453241011095</v>
      </c>
      <c r="S28" s="5"/>
      <c r="T28" s="8"/>
      <c r="U28" s="8"/>
      <c r="V28" s="8"/>
    </row>
    <row r="29" spans="1:22" ht="15" customHeight="1" x14ac:dyDescent="0.2">
      <c r="A29" s="5"/>
      <c r="B29" s="9" t="s">
        <v>53</v>
      </c>
      <c r="C29" s="10">
        <f>+C30+C31</f>
        <v>8.454699999999999</v>
      </c>
      <c r="D29" s="10">
        <f>+D30+D31</f>
        <v>0</v>
      </c>
      <c r="E29" s="10">
        <f t="shared" ref="E29:O29" si="9">+E30+E31</f>
        <v>1.1000000000000001E-3</v>
      </c>
      <c r="F29" s="10">
        <f t="shared" si="9"/>
        <v>0</v>
      </c>
      <c r="G29" s="10">
        <f t="shared" si="9"/>
        <v>0</v>
      </c>
      <c r="H29" s="10">
        <f t="shared" si="9"/>
        <v>0</v>
      </c>
      <c r="I29" s="10">
        <f t="shared" si="9"/>
        <v>0</v>
      </c>
      <c r="J29" s="10">
        <f t="shared" si="9"/>
        <v>0</v>
      </c>
      <c r="K29" s="10">
        <f t="shared" si="9"/>
        <v>0</v>
      </c>
      <c r="L29" s="10">
        <f t="shared" si="9"/>
        <v>0</v>
      </c>
      <c r="M29" s="10">
        <f t="shared" si="9"/>
        <v>0</v>
      </c>
      <c r="N29" s="10">
        <f t="shared" si="9"/>
        <v>0</v>
      </c>
      <c r="O29" s="10">
        <f t="shared" si="9"/>
        <v>0</v>
      </c>
      <c r="P29" s="10">
        <f t="shared" si="1"/>
        <v>1.1000000000000001E-3</v>
      </c>
      <c r="Q29" s="10">
        <f t="shared" si="2"/>
        <v>-8.4535999999999998</v>
      </c>
      <c r="R29" s="10">
        <f t="shared" si="3"/>
        <v>-99.986989485138452</v>
      </c>
      <c r="S29" s="5"/>
      <c r="T29" s="8"/>
      <c r="U29" s="8"/>
      <c r="V29" s="8"/>
    </row>
    <row r="30" spans="1:22" ht="15" customHeight="1" x14ac:dyDescent="0.2">
      <c r="A30" s="5"/>
      <c r="B30" s="12" t="s">
        <v>54</v>
      </c>
      <c r="C30" s="10">
        <v>5.2705000000000002</v>
      </c>
      <c r="D30" s="10">
        <v>0</v>
      </c>
      <c r="E30" s="10">
        <v>1.1000000000000001E-3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si="1"/>
        <v>1.1000000000000001E-3</v>
      </c>
      <c r="Q30" s="10">
        <f>+P30-C30</f>
        <v>-5.2694000000000001</v>
      </c>
      <c r="R30" s="10">
        <f t="shared" si="3"/>
        <v>-99.979129114884728</v>
      </c>
      <c r="S30" s="5"/>
      <c r="T30" s="8"/>
      <c r="U30" s="8"/>
      <c r="V30" s="8"/>
    </row>
    <row r="31" spans="1:22" ht="15" customHeight="1" x14ac:dyDescent="0.2">
      <c r="A31" s="5"/>
      <c r="B31" s="12" t="s">
        <v>55</v>
      </c>
      <c r="C31" s="10">
        <v>3.1841999999999997</v>
      </c>
      <c r="D31" s="10">
        <v>0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1"/>
        <v>0</v>
      </c>
      <c r="Q31" s="10">
        <f>+P31-C31</f>
        <v>-3.1841999999999997</v>
      </c>
      <c r="R31" s="10">
        <f t="shared" si="3"/>
        <v>-100</v>
      </c>
      <c r="S31" s="5"/>
      <c r="T31" s="8"/>
      <c r="U31" s="8"/>
      <c r="V31" s="8"/>
    </row>
    <row r="32" spans="1:22" ht="21" customHeight="1" x14ac:dyDescent="0.25">
      <c r="A32" s="5"/>
      <c r="B32" s="21" t="s">
        <v>22</v>
      </c>
      <c r="C32" s="20">
        <f>SUM(C33:C39)</f>
        <v>37.779999999999994</v>
      </c>
      <c r="D32" s="20">
        <f>SUM(D33:D39)</f>
        <v>19.630899999999997</v>
      </c>
      <c r="E32" s="20">
        <f t="shared" ref="E32:O32" si="10">SUM(E33:E39)</f>
        <v>18.019500000000001</v>
      </c>
      <c r="F32" s="20">
        <f t="shared" si="10"/>
        <v>0</v>
      </c>
      <c r="G32" s="20">
        <f t="shared" si="10"/>
        <v>0</v>
      </c>
      <c r="H32" s="20">
        <f t="shared" si="10"/>
        <v>0</v>
      </c>
      <c r="I32" s="20">
        <f t="shared" si="10"/>
        <v>0</v>
      </c>
      <c r="J32" s="20">
        <f t="shared" si="10"/>
        <v>0</v>
      </c>
      <c r="K32" s="20">
        <f t="shared" si="10"/>
        <v>0</v>
      </c>
      <c r="L32" s="20">
        <f t="shared" si="10"/>
        <v>0</v>
      </c>
      <c r="M32" s="20">
        <f t="shared" si="10"/>
        <v>0</v>
      </c>
      <c r="N32" s="20">
        <f t="shared" si="10"/>
        <v>0</v>
      </c>
      <c r="O32" s="20">
        <f t="shared" si="10"/>
        <v>0</v>
      </c>
      <c r="P32" s="20">
        <f t="shared" si="1"/>
        <v>37.650399999999998</v>
      </c>
      <c r="Q32" s="20">
        <f t="shared" si="2"/>
        <v>-0.12959999999999638</v>
      </c>
      <c r="R32" s="20">
        <f t="shared" si="3"/>
        <v>-0.34303864478559137</v>
      </c>
      <c r="S32" s="5"/>
      <c r="T32" s="8"/>
      <c r="U32" s="8"/>
      <c r="V32" s="8"/>
    </row>
    <row r="33" spans="1:22" ht="15" customHeight="1" x14ac:dyDescent="0.2">
      <c r="A33" s="5"/>
      <c r="B33" s="9" t="s">
        <v>17</v>
      </c>
      <c r="C33" s="10">
        <v>1.9377</v>
      </c>
      <c r="D33" s="10">
        <v>0.92030000000000001</v>
      </c>
      <c r="E33" s="10">
        <v>1.1591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f t="shared" si="1"/>
        <v>2.0794000000000001</v>
      </c>
      <c r="Q33" s="10">
        <f t="shared" si="2"/>
        <v>0.14170000000000016</v>
      </c>
      <c r="R33" s="10">
        <f t="shared" si="3"/>
        <v>7.3127935180884629</v>
      </c>
      <c r="S33" s="5"/>
      <c r="T33" s="8"/>
      <c r="U33" s="8"/>
      <c r="V33" s="8"/>
    </row>
    <row r="34" spans="1:22" ht="15" customHeight="1" x14ac:dyDescent="0.2">
      <c r="A34" s="5"/>
      <c r="B34" s="9" t="s">
        <v>7</v>
      </c>
      <c r="C34" s="10">
        <v>17.200599999999998</v>
      </c>
      <c r="D34" s="10">
        <v>9.0344999999999995</v>
      </c>
      <c r="E34" s="10">
        <v>8.3384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1"/>
        <v>17.372900000000001</v>
      </c>
      <c r="Q34" s="10">
        <f t="shared" si="2"/>
        <v>0.17230000000000345</v>
      </c>
      <c r="R34" s="10">
        <f t="shared" si="3"/>
        <v>1.0017092427008563</v>
      </c>
      <c r="S34" s="5"/>
      <c r="T34" s="8"/>
      <c r="U34" s="8"/>
      <c r="V34" s="8"/>
    </row>
    <row r="35" spans="1:22" ht="15" customHeight="1" x14ac:dyDescent="0.2">
      <c r="A35" s="5"/>
      <c r="B35" s="9" t="s">
        <v>18</v>
      </c>
      <c r="C35" s="10">
        <v>8.6696000000000009</v>
      </c>
      <c r="D35" s="10">
        <v>4.5188999999999995</v>
      </c>
      <c r="E35" s="10">
        <v>4.1805000000000003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1"/>
        <v>8.6994000000000007</v>
      </c>
      <c r="Q35" s="10">
        <f t="shared" si="2"/>
        <v>2.9799999999999827E-2</v>
      </c>
      <c r="R35" s="10">
        <f t="shared" si="3"/>
        <v>0.34372981452431278</v>
      </c>
      <c r="S35" s="5"/>
      <c r="T35" s="8"/>
      <c r="U35" s="8"/>
      <c r="V35" s="8"/>
    </row>
    <row r="36" spans="1:22" ht="15" customHeight="1" x14ac:dyDescent="0.2">
      <c r="A36" s="5"/>
      <c r="B36" s="9" t="s">
        <v>33</v>
      </c>
      <c r="C36" s="10">
        <v>0</v>
      </c>
      <c r="D36" s="10">
        <v>0</v>
      </c>
      <c r="E36" s="10"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>
        <f>SUM(D36:O36)</f>
        <v>0</v>
      </c>
      <c r="Q36" s="10">
        <f>+P36-C36</f>
        <v>0</v>
      </c>
      <c r="R36" s="11" t="e">
        <f t="shared" si="3"/>
        <v>#DIV/0!</v>
      </c>
      <c r="S36" s="5"/>
      <c r="T36" s="8"/>
      <c r="U36" s="8"/>
      <c r="V36" s="8"/>
    </row>
    <row r="37" spans="1:22" ht="15" hidden="1" customHeight="1" x14ac:dyDescent="0.2">
      <c r="A37" s="5"/>
      <c r="B37" s="9" t="s">
        <v>37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1"/>
        <v>0</v>
      </c>
      <c r="Q37" s="10">
        <f t="shared" si="2"/>
        <v>0</v>
      </c>
      <c r="R37" s="11" t="e">
        <f t="shared" si="3"/>
        <v>#DIV/0!</v>
      </c>
      <c r="S37" s="5"/>
      <c r="T37" s="8"/>
      <c r="U37" s="8"/>
      <c r="V37" s="8"/>
    </row>
    <row r="38" spans="1:22" ht="15" customHeight="1" x14ac:dyDescent="0.2">
      <c r="A38" s="5"/>
      <c r="B38" s="9" t="s">
        <v>56</v>
      </c>
      <c r="C38" s="10">
        <v>9.5486999999999984</v>
      </c>
      <c r="D38" s="10">
        <v>5.1571999999999996</v>
      </c>
      <c r="E38" s="10">
        <v>4.1449000000000007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1"/>
        <v>9.3020999999999994</v>
      </c>
      <c r="Q38" s="10">
        <f t="shared" si="2"/>
        <v>-0.24659999999999904</v>
      </c>
      <c r="R38" s="10">
        <f t="shared" si="3"/>
        <v>-2.5825505042571142</v>
      </c>
      <c r="S38" s="5"/>
      <c r="T38" s="8"/>
      <c r="U38" s="8"/>
      <c r="V38" s="8"/>
    </row>
    <row r="39" spans="1:22" ht="15" customHeight="1" x14ac:dyDescent="0.2">
      <c r="A39" s="5"/>
      <c r="B39" s="9" t="s">
        <v>57</v>
      </c>
      <c r="C39" s="10">
        <v>0.42340000000000005</v>
      </c>
      <c r="D39" s="10">
        <v>0</v>
      </c>
      <c r="E39" s="10">
        <v>0.1966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1"/>
        <v>0.1966</v>
      </c>
      <c r="Q39" s="10">
        <f t="shared" si="2"/>
        <v>-0.22680000000000006</v>
      </c>
      <c r="R39" s="11">
        <f t="shared" si="3"/>
        <v>-53.56636750118092</v>
      </c>
      <c r="S39" s="5"/>
      <c r="T39" s="8"/>
      <c r="U39" s="8"/>
      <c r="V39" s="8"/>
    </row>
    <row r="40" spans="1:22" ht="21" customHeight="1" x14ac:dyDescent="0.25">
      <c r="A40" s="5"/>
      <c r="B40" s="19" t="s">
        <v>23</v>
      </c>
      <c r="C40" s="20">
        <f>SUM(C41:C43)</f>
        <v>47.65209999999999</v>
      </c>
      <c r="D40" s="20">
        <f>SUM(D41:D43)</f>
        <v>47.28309999999999</v>
      </c>
      <c r="E40" s="20">
        <f t="shared" ref="E40:O40" si="11">SUM(E41:E43)</f>
        <v>13.480600000000003</v>
      </c>
      <c r="F40" s="20">
        <f t="shared" si="11"/>
        <v>0</v>
      </c>
      <c r="G40" s="20">
        <f t="shared" si="11"/>
        <v>0</v>
      </c>
      <c r="H40" s="20">
        <f t="shared" si="11"/>
        <v>0</v>
      </c>
      <c r="I40" s="20">
        <f t="shared" si="11"/>
        <v>0</v>
      </c>
      <c r="J40" s="20">
        <f t="shared" si="11"/>
        <v>0</v>
      </c>
      <c r="K40" s="20">
        <f t="shared" si="11"/>
        <v>0</v>
      </c>
      <c r="L40" s="20">
        <f t="shared" si="11"/>
        <v>0</v>
      </c>
      <c r="M40" s="20">
        <f t="shared" si="11"/>
        <v>0</v>
      </c>
      <c r="N40" s="20">
        <f t="shared" si="11"/>
        <v>0</v>
      </c>
      <c r="O40" s="20">
        <f t="shared" si="11"/>
        <v>0</v>
      </c>
      <c r="P40" s="20">
        <f t="shared" si="1"/>
        <v>60.763699999999993</v>
      </c>
      <c r="Q40" s="20">
        <f t="shared" si="2"/>
        <v>13.111600000000003</v>
      </c>
      <c r="R40" s="20">
        <f t="shared" si="3"/>
        <v>27.515261656883965</v>
      </c>
      <c r="S40" s="5"/>
      <c r="T40" s="8"/>
      <c r="U40" s="8"/>
      <c r="V40" s="8"/>
    </row>
    <row r="41" spans="1:22" ht="15" customHeight="1" x14ac:dyDescent="0.2">
      <c r="A41" s="5"/>
      <c r="B41" s="9" t="s">
        <v>20</v>
      </c>
      <c r="C41" s="10">
        <v>6.9945000000000004</v>
      </c>
      <c r="D41" s="10">
        <v>3.9497000000000004</v>
      </c>
      <c r="E41" s="10">
        <v>3.5496000000000003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1"/>
        <v>7.4993000000000007</v>
      </c>
      <c r="Q41" s="10">
        <f t="shared" si="2"/>
        <v>0.50480000000000036</v>
      </c>
      <c r="R41" s="10">
        <f t="shared" si="3"/>
        <v>7.2170991493316228</v>
      </c>
      <c r="S41" s="5"/>
      <c r="T41" s="8"/>
      <c r="U41" s="8"/>
      <c r="V41" s="8"/>
    </row>
    <row r="42" spans="1:22" ht="15" customHeight="1" x14ac:dyDescent="0.2">
      <c r="A42" s="5"/>
      <c r="B42" s="9" t="s">
        <v>21</v>
      </c>
      <c r="C42" s="10">
        <v>3.3902000000000001</v>
      </c>
      <c r="D42" s="10">
        <v>0.96329999999999993</v>
      </c>
      <c r="E42" s="10">
        <v>0.70440000000000003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1"/>
        <v>1.6677</v>
      </c>
      <c r="Q42" s="10">
        <f t="shared" si="2"/>
        <v>-1.7225000000000001</v>
      </c>
      <c r="R42" s="10">
        <f t="shared" si="3"/>
        <v>-50.808211904902365</v>
      </c>
      <c r="S42" s="5"/>
      <c r="T42" s="8"/>
      <c r="U42" s="8"/>
      <c r="V42" s="8"/>
    </row>
    <row r="43" spans="1:22" ht="15" customHeight="1" x14ac:dyDescent="0.25">
      <c r="A43" s="5"/>
      <c r="B43" s="9" t="s">
        <v>31</v>
      </c>
      <c r="C43" s="10">
        <v>37.267399999999988</v>
      </c>
      <c r="D43" s="10">
        <v>42.370099999999994</v>
      </c>
      <c r="E43" s="10">
        <v>9.226600000000003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1"/>
        <v>51.596699999999998</v>
      </c>
      <c r="Q43" s="10">
        <f t="shared" si="2"/>
        <v>14.329300000000011</v>
      </c>
      <c r="R43" s="10">
        <f t="shared" si="3"/>
        <v>38.449958945351739</v>
      </c>
      <c r="S43" s="5"/>
      <c r="T43" s="8"/>
      <c r="U43" s="8"/>
      <c r="V43" s="8"/>
    </row>
    <row r="44" spans="1:22" ht="6" hidden="1" customHeight="1" x14ac:dyDescent="0.25">
      <c r="A44" s="5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5"/>
      <c r="T44" s="8"/>
      <c r="U44" s="8"/>
      <c r="V44" s="8"/>
    </row>
    <row r="45" spans="1:22" ht="6" customHeight="1" x14ac:dyDescent="0.2">
      <c r="A45" s="5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2"/>
      <c r="U45" s="8"/>
      <c r="V45" s="8"/>
    </row>
    <row r="46" spans="1:22" ht="21" customHeight="1" x14ac:dyDescent="0.2">
      <c r="A46" s="5"/>
      <c r="B46" s="6" t="s">
        <v>19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2"/>
      <c r="U46" s="2"/>
      <c r="V46" s="2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2"/>
      <c r="U47" s="2"/>
      <c r="V47" s="2"/>
    </row>
    <row r="48" spans="1:22" ht="21" customHeight="1" x14ac:dyDescent="0.2">
      <c r="A48" s="5"/>
      <c r="B48" s="35" t="s">
        <v>32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5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P10:P11 P13:P16 P18:P23 P30:P31 P39:P43 P25:P28 E12:O12 P33:P38 E32:G32 H32:O32 C12:D12" formulaRange="1"/>
    <ignoredError sqref="R27 R37 R19 R36 R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  <pageSetUpPr fitToPage="1"/>
  </sheetPr>
  <dimension ref="A1:N48"/>
  <sheetViews>
    <sheetView zoomScale="80" zoomScaleNormal="80" workbookViewId="0">
      <selection activeCell="M7" sqref="M7"/>
    </sheetView>
  </sheetViews>
  <sheetFormatPr baseColWidth="10" defaultRowHeight="12.75" x14ac:dyDescent="0.2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3"/>
      <c r="B1" s="3"/>
      <c r="C1" s="2"/>
      <c r="D1" s="2"/>
    </row>
    <row r="2" spans="1:14" ht="15.75" x14ac:dyDescent="0.25">
      <c r="A2" s="5"/>
      <c r="B2" s="31" t="s">
        <v>65</v>
      </c>
      <c r="C2" s="31"/>
      <c r="D2" s="31"/>
      <c r="E2" s="31"/>
      <c r="F2" s="31"/>
      <c r="G2" s="31"/>
      <c r="H2" s="31"/>
      <c r="I2" s="31"/>
      <c r="J2" s="5"/>
    </row>
    <row r="3" spans="1:14" ht="16.5" customHeight="1" x14ac:dyDescent="0.25">
      <c r="A3" s="5"/>
      <c r="B3" s="31" t="s">
        <v>27</v>
      </c>
      <c r="C3" s="31"/>
      <c r="D3" s="31"/>
      <c r="E3" s="31"/>
      <c r="F3" s="31"/>
      <c r="G3" s="31"/>
      <c r="H3" s="31"/>
      <c r="I3" s="31"/>
      <c r="J3" s="5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ht="21" customHeight="1" x14ac:dyDescent="0.2">
      <c r="A5" s="5"/>
      <c r="B5" s="32" t="s">
        <v>8</v>
      </c>
      <c r="C5" s="25" t="s">
        <v>58</v>
      </c>
      <c r="D5" s="25" t="s">
        <v>60</v>
      </c>
      <c r="E5" s="25" t="s">
        <v>59</v>
      </c>
      <c r="F5" s="32" t="s">
        <v>61</v>
      </c>
      <c r="G5" s="32"/>
      <c r="H5" s="36" t="s">
        <v>62</v>
      </c>
      <c r="I5" s="36"/>
      <c r="J5" s="5"/>
      <c r="K5" s="2"/>
      <c r="L5" s="2"/>
      <c r="M5" s="2"/>
    </row>
    <row r="6" spans="1:14" ht="30.75" customHeight="1" x14ac:dyDescent="0.2">
      <c r="A6" s="5"/>
      <c r="B6" s="32"/>
      <c r="C6" s="14" t="s">
        <v>64</v>
      </c>
      <c r="D6" s="14" t="s">
        <v>64</v>
      </c>
      <c r="E6" s="14" t="s">
        <v>64</v>
      </c>
      <c r="F6" s="26" t="s">
        <v>35</v>
      </c>
      <c r="G6" s="26" t="s">
        <v>30</v>
      </c>
      <c r="H6" s="26" t="s">
        <v>29</v>
      </c>
      <c r="I6" s="26" t="s">
        <v>30</v>
      </c>
      <c r="J6" s="5"/>
      <c r="K6" s="2"/>
      <c r="L6" s="2"/>
      <c r="M6" s="2"/>
      <c r="N6" s="2"/>
    </row>
    <row r="7" spans="1:14" ht="21" customHeight="1" x14ac:dyDescent="0.25">
      <c r="A7" s="5"/>
      <c r="B7" s="16" t="s">
        <v>25</v>
      </c>
      <c r="C7" s="17">
        <f>+C8+C40</f>
        <v>849.15161999999998</v>
      </c>
      <c r="D7" s="17">
        <f>+D8+D40</f>
        <v>879.12379999999996</v>
      </c>
      <c r="E7" s="17">
        <f>+E8+E40</f>
        <v>897.63459999999998</v>
      </c>
      <c r="F7" s="18">
        <f t="shared" ref="F7:F43" si="0">+E7-D7</f>
        <v>18.510800000000017</v>
      </c>
      <c r="G7" s="18">
        <f t="shared" ref="G7:G43" si="1">+F7/D7*100</f>
        <v>2.1055965041556171</v>
      </c>
      <c r="H7" s="18">
        <f t="shared" ref="H7:H43" si="2">+E7-C7</f>
        <v>48.482979999999998</v>
      </c>
      <c r="I7" s="18">
        <f t="shared" ref="I7:I43" si="3">+H7/C7*100</f>
        <v>5.7095786969116302</v>
      </c>
      <c r="J7" s="5"/>
      <c r="K7" s="8"/>
      <c r="L7" s="8"/>
      <c r="M7" s="8"/>
      <c r="N7" s="8"/>
    </row>
    <row r="8" spans="1:14" ht="21" customHeight="1" x14ac:dyDescent="0.25">
      <c r="A8" s="5"/>
      <c r="B8" s="19" t="s">
        <v>24</v>
      </c>
      <c r="C8" s="20">
        <f>+C9+C12+C16+C17+C24+C32</f>
        <v>801.49951999999996</v>
      </c>
      <c r="D8" s="20">
        <f>+D9+D12+D16+D17+D24+D32</f>
        <v>824.63720000000001</v>
      </c>
      <c r="E8" s="20">
        <f>+E9+E12+E16+E17+E24+E32</f>
        <v>836.87090000000001</v>
      </c>
      <c r="F8" s="20">
        <f t="shared" si="0"/>
        <v>12.233699999999999</v>
      </c>
      <c r="G8" s="20">
        <f t="shared" si="1"/>
        <v>1.4835251186824943</v>
      </c>
      <c r="H8" s="20">
        <f t="shared" si="2"/>
        <v>35.371380000000045</v>
      </c>
      <c r="I8" s="20">
        <f t="shared" si="3"/>
        <v>4.4131504907201995</v>
      </c>
      <c r="J8" s="5"/>
      <c r="K8" s="8"/>
      <c r="L8" s="8"/>
      <c r="M8" s="8"/>
      <c r="N8" s="8"/>
    </row>
    <row r="9" spans="1:14" ht="21" customHeight="1" x14ac:dyDescent="0.25">
      <c r="A9" s="5"/>
      <c r="B9" s="21" t="s">
        <v>0</v>
      </c>
      <c r="C9" s="20">
        <f>SUM(C10:C11)</f>
        <v>378.22790000000003</v>
      </c>
      <c r="D9" s="20">
        <f>SUM(D10:D11)</f>
        <v>395.5514</v>
      </c>
      <c r="E9" s="20">
        <f>SUM(E10:E11)</f>
        <v>400.24079999999998</v>
      </c>
      <c r="F9" s="20">
        <f t="shared" si="0"/>
        <v>4.6893999999999778</v>
      </c>
      <c r="G9" s="20">
        <f t="shared" si="1"/>
        <v>1.1855349266871456</v>
      </c>
      <c r="H9" s="20">
        <f t="shared" si="2"/>
        <v>22.012899999999945</v>
      </c>
      <c r="I9" s="20">
        <f t="shared" si="3"/>
        <v>5.8200095762369575</v>
      </c>
      <c r="J9" s="5"/>
      <c r="K9" s="8"/>
      <c r="L9" s="8"/>
      <c r="M9" s="8"/>
      <c r="N9" s="8"/>
    </row>
    <row r="10" spans="1:14" ht="15" customHeight="1" x14ac:dyDescent="0.2">
      <c r="A10" s="5"/>
      <c r="B10" s="9" t="s">
        <v>1</v>
      </c>
      <c r="C10" s="10">
        <v>192.15470000000002</v>
      </c>
      <c r="D10" s="10">
        <v>197.65190000000001</v>
      </c>
      <c r="E10" s="10">
        <v>208.97629999999998</v>
      </c>
      <c r="F10" s="10">
        <f t="shared" si="0"/>
        <v>11.324399999999969</v>
      </c>
      <c r="G10" s="10">
        <f t="shared" si="1"/>
        <v>5.7294668050243729</v>
      </c>
      <c r="H10" s="10">
        <f t="shared" si="2"/>
        <v>16.821599999999961</v>
      </c>
      <c r="I10" s="10">
        <f t="shared" si="3"/>
        <v>8.7541964885584154</v>
      </c>
      <c r="J10" s="5"/>
      <c r="K10" s="8"/>
      <c r="L10" s="8"/>
      <c r="M10" s="8"/>
      <c r="N10" s="8"/>
    </row>
    <row r="11" spans="1:14" ht="15" customHeight="1" x14ac:dyDescent="0.2">
      <c r="A11" s="5"/>
      <c r="B11" s="9" t="s">
        <v>2</v>
      </c>
      <c r="C11" s="10">
        <v>186.07320000000001</v>
      </c>
      <c r="D11" s="10">
        <v>197.89949999999999</v>
      </c>
      <c r="E11" s="10">
        <v>191.2645</v>
      </c>
      <c r="F11" s="10">
        <f t="shared" si="0"/>
        <v>-6.6349999999999909</v>
      </c>
      <c r="G11" s="10">
        <f t="shared" si="1"/>
        <v>-3.3527118562704765</v>
      </c>
      <c r="H11" s="10">
        <f t="shared" si="2"/>
        <v>5.191299999999984</v>
      </c>
      <c r="I11" s="10">
        <f t="shared" si="3"/>
        <v>2.7899235354688283</v>
      </c>
      <c r="J11" s="5"/>
      <c r="K11" s="8"/>
      <c r="L11" s="8"/>
      <c r="M11" s="8"/>
      <c r="N11" s="8"/>
    </row>
    <row r="12" spans="1:14" ht="21" customHeight="1" x14ac:dyDescent="0.25">
      <c r="A12" s="5"/>
      <c r="B12" s="21" t="s">
        <v>9</v>
      </c>
      <c r="C12" s="20">
        <f>SUM(C13:C15)</f>
        <v>300.68079999999998</v>
      </c>
      <c r="D12" s="20">
        <f>SUM(D13:D15)</f>
        <v>314.85520000000002</v>
      </c>
      <c r="E12" s="20">
        <f>SUM(E13:E15)</f>
        <v>321.74910000000006</v>
      </c>
      <c r="F12" s="20">
        <f t="shared" si="0"/>
        <v>6.8939000000000306</v>
      </c>
      <c r="G12" s="20">
        <f t="shared" si="1"/>
        <v>2.1895461786878636</v>
      </c>
      <c r="H12" s="20">
        <f t="shared" si="2"/>
        <v>21.068300000000079</v>
      </c>
      <c r="I12" s="20">
        <f t="shared" si="3"/>
        <v>7.0068657526520086</v>
      </c>
      <c r="J12" s="5"/>
      <c r="K12" s="8"/>
      <c r="L12" s="8"/>
      <c r="M12" s="8"/>
      <c r="N12" s="8"/>
    </row>
    <row r="13" spans="1:14" ht="15" customHeight="1" x14ac:dyDescent="0.2">
      <c r="A13" s="5"/>
      <c r="B13" s="9" t="s">
        <v>1</v>
      </c>
      <c r="C13" s="10">
        <v>5.2751000000000001</v>
      </c>
      <c r="D13" s="10">
        <v>6.2645000000000008</v>
      </c>
      <c r="E13" s="10">
        <v>5.7901999999999996</v>
      </c>
      <c r="F13" s="10">
        <f t="shared" si="0"/>
        <v>-0.47430000000000128</v>
      </c>
      <c r="G13" s="10">
        <f t="shared" si="1"/>
        <v>-7.5712347354138592</v>
      </c>
      <c r="H13" s="10">
        <f t="shared" si="2"/>
        <v>0.51509999999999945</v>
      </c>
      <c r="I13" s="10">
        <f t="shared" si="3"/>
        <v>9.7647437963261261</v>
      </c>
      <c r="J13" s="5"/>
      <c r="K13" s="8"/>
      <c r="L13" s="8"/>
      <c r="M13" s="8"/>
      <c r="N13" s="8"/>
    </row>
    <row r="14" spans="1:14" ht="15" customHeight="1" x14ac:dyDescent="0.2">
      <c r="A14" s="5"/>
      <c r="B14" s="9" t="s">
        <v>3</v>
      </c>
      <c r="C14" s="10">
        <v>195.58779999999999</v>
      </c>
      <c r="D14" s="10">
        <v>204.52720000000002</v>
      </c>
      <c r="E14" s="10">
        <v>216.49340000000004</v>
      </c>
      <c r="F14" s="10">
        <f t="shared" si="0"/>
        <v>11.966200000000015</v>
      </c>
      <c r="G14" s="10">
        <f t="shared" si="1"/>
        <v>5.8506643615128029</v>
      </c>
      <c r="H14" s="10">
        <f t="shared" si="2"/>
        <v>20.905600000000049</v>
      </c>
      <c r="I14" s="10">
        <f t="shared" si="3"/>
        <v>10.688601231774197</v>
      </c>
      <c r="J14" s="5"/>
      <c r="K14" s="8"/>
      <c r="L14" s="8"/>
      <c r="M14" s="8"/>
      <c r="N14" s="8"/>
    </row>
    <row r="15" spans="1:14" ht="15" customHeight="1" x14ac:dyDescent="0.2">
      <c r="A15" s="5"/>
      <c r="B15" s="9" t="s">
        <v>4</v>
      </c>
      <c r="C15" s="10">
        <v>99.817899999999995</v>
      </c>
      <c r="D15" s="10">
        <v>104.0635</v>
      </c>
      <c r="E15" s="10">
        <v>99.465500000000006</v>
      </c>
      <c r="F15" s="10">
        <f t="shared" si="0"/>
        <v>-4.597999999999999</v>
      </c>
      <c r="G15" s="10">
        <f t="shared" si="1"/>
        <v>-4.4184560388608869</v>
      </c>
      <c r="H15" s="10">
        <f t="shared" si="2"/>
        <v>-0.35239999999998872</v>
      </c>
      <c r="I15" s="10">
        <f t="shared" si="3"/>
        <v>-0.35304289110469039</v>
      </c>
      <c r="J15" s="5"/>
      <c r="K15" s="8"/>
      <c r="L15" s="8"/>
      <c r="M15" s="8"/>
      <c r="N15" s="8"/>
    </row>
    <row r="16" spans="1:14" ht="21" customHeight="1" x14ac:dyDescent="0.25">
      <c r="A16" s="5"/>
      <c r="B16" s="21" t="s">
        <v>10</v>
      </c>
      <c r="C16" s="20">
        <v>35.452199999999998</v>
      </c>
      <c r="D16" s="20">
        <v>36.900599999999997</v>
      </c>
      <c r="E16" s="20">
        <v>35.7453</v>
      </c>
      <c r="F16" s="20">
        <f t="shared" si="0"/>
        <v>-1.1552999999999969</v>
      </c>
      <c r="G16" s="20">
        <f t="shared" si="1"/>
        <v>-3.1308434009203023</v>
      </c>
      <c r="H16" s="20">
        <f t="shared" si="2"/>
        <v>0.29310000000000258</v>
      </c>
      <c r="I16" s="20">
        <f t="shared" si="3"/>
        <v>0.82674700018617353</v>
      </c>
      <c r="J16" s="5"/>
      <c r="K16" s="8"/>
      <c r="L16" s="8"/>
      <c r="M16" s="8"/>
      <c r="N16" s="8"/>
    </row>
    <row r="17" spans="1:14" ht="21" customHeight="1" x14ac:dyDescent="0.25">
      <c r="A17" s="5"/>
      <c r="B17" s="21" t="s">
        <v>36</v>
      </c>
      <c r="C17" s="20">
        <f>SUM(C18:C23)</f>
        <v>32.695319999999995</v>
      </c>
      <c r="D17" s="20">
        <f>SUM(D18:D23)</f>
        <v>31.683699999999998</v>
      </c>
      <c r="E17" s="20">
        <f>SUM(E18:E23)</f>
        <v>34.004199999999997</v>
      </c>
      <c r="F17" s="20">
        <f t="shared" si="0"/>
        <v>2.3204999999999991</v>
      </c>
      <c r="G17" s="20">
        <f t="shared" si="1"/>
        <v>7.3239552198764644</v>
      </c>
      <c r="H17" s="20">
        <f t="shared" si="2"/>
        <v>1.308880000000002</v>
      </c>
      <c r="I17" s="20">
        <f t="shared" si="3"/>
        <v>4.003264075714819</v>
      </c>
      <c r="J17" s="5"/>
      <c r="K17" s="8"/>
      <c r="L17" s="8"/>
      <c r="M17" s="8"/>
      <c r="N17" s="8"/>
    </row>
    <row r="18" spans="1:14" ht="15" customHeight="1" x14ac:dyDescent="0.2">
      <c r="A18" s="5"/>
      <c r="B18" s="9" t="s">
        <v>34</v>
      </c>
      <c r="C18" s="10">
        <v>3.3054000000000001</v>
      </c>
      <c r="D18" s="10">
        <v>3.3885999999999998</v>
      </c>
      <c r="E18" s="10">
        <v>3.1603999999999997</v>
      </c>
      <c r="F18" s="10">
        <f t="shared" si="0"/>
        <v>-0.22820000000000018</v>
      </c>
      <c r="G18" s="10">
        <f t="shared" si="1"/>
        <v>-6.734344567077855</v>
      </c>
      <c r="H18" s="10">
        <f t="shared" si="2"/>
        <v>-0.14500000000000046</v>
      </c>
      <c r="I18" s="10">
        <f t="shared" si="3"/>
        <v>-4.3867610576632314</v>
      </c>
      <c r="J18" s="5"/>
      <c r="K18" s="8"/>
      <c r="L18" s="8"/>
      <c r="M18" s="8"/>
      <c r="N18" s="8"/>
    </row>
    <row r="19" spans="1:14" ht="15" customHeight="1" x14ac:dyDescent="0.2">
      <c r="A19" s="5"/>
      <c r="B19" s="9" t="s">
        <v>11</v>
      </c>
      <c r="C19" s="10">
        <v>14.425399999999998</v>
      </c>
      <c r="D19" s="10">
        <v>13.94</v>
      </c>
      <c r="E19" s="10">
        <v>16.041599999999999</v>
      </c>
      <c r="F19" s="10">
        <f t="shared" si="0"/>
        <v>2.1015999999999995</v>
      </c>
      <c r="G19" s="10">
        <f t="shared" si="1"/>
        <v>15.076040172166424</v>
      </c>
      <c r="H19" s="10">
        <f t="shared" si="2"/>
        <v>1.616200000000001</v>
      </c>
      <c r="I19" s="10">
        <f t="shared" si="3"/>
        <v>11.203848766758643</v>
      </c>
      <c r="J19" s="5"/>
      <c r="K19" s="8"/>
      <c r="L19" s="8"/>
      <c r="M19" s="8"/>
      <c r="N19" s="8"/>
    </row>
    <row r="20" spans="1:14" ht="15" customHeight="1" x14ac:dyDescent="0.2">
      <c r="A20" s="5"/>
      <c r="B20" s="9" t="s">
        <v>12</v>
      </c>
      <c r="C20" s="10">
        <v>3.8586999999999998</v>
      </c>
      <c r="D20" s="10">
        <v>4.1200999999999999</v>
      </c>
      <c r="E20" s="10">
        <v>4.4712000000000005</v>
      </c>
      <c r="F20" s="10">
        <f t="shared" si="0"/>
        <v>0.35110000000000063</v>
      </c>
      <c r="G20" s="10">
        <f t="shared" si="1"/>
        <v>8.5216378243246673</v>
      </c>
      <c r="H20" s="10">
        <f t="shared" si="2"/>
        <v>0.61250000000000071</v>
      </c>
      <c r="I20" s="10">
        <f t="shared" si="3"/>
        <v>15.873221551299679</v>
      </c>
      <c r="J20" s="5"/>
      <c r="K20" s="8"/>
      <c r="L20" s="8"/>
      <c r="M20" s="8"/>
      <c r="N20" s="8"/>
    </row>
    <row r="21" spans="1:14" ht="15" customHeight="1" x14ac:dyDescent="0.2">
      <c r="A21" s="5"/>
      <c r="B21" s="9" t="s">
        <v>26</v>
      </c>
      <c r="C21" s="10">
        <v>8.3894199999999994</v>
      </c>
      <c r="D21" s="10">
        <v>8.4371999999999989</v>
      </c>
      <c r="E21" s="10">
        <v>9.0507000000000009</v>
      </c>
      <c r="F21" s="10">
        <f t="shared" si="0"/>
        <v>0.61350000000000193</v>
      </c>
      <c r="G21" s="10">
        <f t="shared" si="1"/>
        <v>7.271369648698645</v>
      </c>
      <c r="H21" s="10">
        <f t="shared" si="2"/>
        <v>0.66128000000000142</v>
      </c>
      <c r="I21" s="10">
        <f t="shared" si="3"/>
        <v>7.8823089081247746</v>
      </c>
      <c r="J21" s="5"/>
      <c r="K21" s="8"/>
      <c r="L21" s="8"/>
      <c r="M21" s="8"/>
      <c r="N21" s="8"/>
    </row>
    <row r="22" spans="1:14" ht="15" customHeight="1" x14ac:dyDescent="0.2">
      <c r="A22" s="5"/>
      <c r="B22" s="9" t="s">
        <v>13</v>
      </c>
      <c r="C22" s="10">
        <v>0.15560000000000002</v>
      </c>
      <c r="D22" s="10">
        <v>0.15379999999999999</v>
      </c>
      <c r="E22" s="10">
        <v>0.1774</v>
      </c>
      <c r="F22" s="10">
        <f t="shared" si="0"/>
        <v>2.360000000000001E-2</v>
      </c>
      <c r="G22" s="10">
        <f t="shared" si="1"/>
        <v>15.344603381014309</v>
      </c>
      <c r="H22" s="10">
        <f t="shared" si="2"/>
        <v>2.1799999999999986E-2</v>
      </c>
      <c r="I22" s="10">
        <f t="shared" si="3"/>
        <v>14.010282776349603</v>
      </c>
      <c r="J22" s="5"/>
      <c r="K22" s="8"/>
      <c r="L22" s="8"/>
      <c r="M22" s="8"/>
      <c r="N22" s="8"/>
    </row>
    <row r="23" spans="1:14" ht="15" customHeight="1" x14ac:dyDescent="0.2">
      <c r="A23" s="5"/>
      <c r="B23" s="9" t="s">
        <v>52</v>
      </c>
      <c r="C23" s="10">
        <v>2.5608</v>
      </c>
      <c r="D23" s="10">
        <v>1.6439999999999999</v>
      </c>
      <c r="E23" s="10">
        <v>1.1029</v>
      </c>
      <c r="F23" s="10">
        <f t="shared" si="0"/>
        <v>-0.54109999999999991</v>
      </c>
      <c r="G23" s="10">
        <f t="shared" si="1"/>
        <v>-32.913625304136254</v>
      </c>
      <c r="H23" s="10">
        <f t="shared" si="2"/>
        <v>-1.4579</v>
      </c>
      <c r="I23" s="10">
        <f t="shared" si="3"/>
        <v>-56.931427678850355</v>
      </c>
      <c r="J23" s="5"/>
      <c r="K23" s="8"/>
      <c r="L23" s="8"/>
      <c r="M23" s="8"/>
      <c r="N23" s="8"/>
    </row>
    <row r="24" spans="1:14" ht="20.25" customHeight="1" x14ac:dyDescent="0.25">
      <c r="A24" s="5"/>
      <c r="B24" s="21" t="s">
        <v>14</v>
      </c>
      <c r="C24" s="20">
        <f>SUM(C25:C29)</f>
        <v>16.6633</v>
      </c>
      <c r="D24" s="20">
        <f>SUM(D25:D29)</f>
        <v>8.5434999999999999</v>
      </c>
      <c r="E24" s="20">
        <f>SUM(E25:E29)</f>
        <v>7.4810999999999988</v>
      </c>
      <c r="F24" s="20">
        <f t="shared" si="0"/>
        <v>-1.0624000000000011</v>
      </c>
      <c r="G24" s="20">
        <f t="shared" si="1"/>
        <v>-12.435184643296086</v>
      </c>
      <c r="H24" s="20">
        <f t="shared" si="2"/>
        <v>-9.1822000000000017</v>
      </c>
      <c r="I24" s="20">
        <f t="shared" si="3"/>
        <v>-55.10433107487713</v>
      </c>
      <c r="J24" s="5"/>
      <c r="K24" s="8"/>
      <c r="L24" s="8"/>
      <c r="M24" s="8"/>
      <c r="N24" s="8"/>
    </row>
    <row r="25" spans="1:14" ht="15" customHeight="1" x14ac:dyDescent="0.2">
      <c r="A25" s="5"/>
      <c r="B25" s="9" t="s">
        <v>5</v>
      </c>
      <c r="C25" s="10">
        <v>5.5048999999999992</v>
      </c>
      <c r="D25" s="10">
        <v>5.8792</v>
      </c>
      <c r="E25" s="10">
        <v>4.8106999999999989</v>
      </c>
      <c r="F25" s="10">
        <f t="shared" si="0"/>
        <v>-1.0685000000000011</v>
      </c>
      <c r="G25" s="10">
        <f t="shared" si="1"/>
        <v>-18.174241393386875</v>
      </c>
      <c r="H25" s="10">
        <f t="shared" si="2"/>
        <v>-0.69420000000000037</v>
      </c>
      <c r="I25" s="10">
        <f t="shared" si="3"/>
        <v>-12.610583298515877</v>
      </c>
      <c r="J25" s="5"/>
      <c r="K25" s="8"/>
      <c r="L25" s="8"/>
      <c r="M25" s="8"/>
      <c r="N25" s="8"/>
    </row>
    <row r="26" spans="1:14" ht="15" customHeight="1" x14ac:dyDescent="0.2">
      <c r="A26" s="5"/>
      <c r="B26" s="9" t="s">
        <v>6</v>
      </c>
      <c r="C26" s="10">
        <v>0.30629999999999996</v>
      </c>
      <c r="D26" s="10">
        <v>0.2994</v>
      </c>
      <c r="E26" s="10">
        <v>0</v>
      </c>
      <c r="F26" s="10">
        <f t="shared" si="0"/>
        <v>-0.2994</v>
      </c>
      <c r="G26" s="10">
        <f t="shared" si="1"/>
        <v>-100</v>
      </c>
      <c r="H26" s="10">
        <f t="shared" si="2"/>
        <v>-0.30629999999999996</v>
      </c>
      <c r="I26" s="10">
        <f t="shared" si="3"/>
        <v>-100</v>
      </c>
      <c r="J26" s="5"/>
      <c r="K26" s="8"/>
      <c r="L26" s="8"/>
      <c r="M26" s="8"/>
      <c r="N26" s="8"/>
    </row>
    <row r="27" spans="1:14" ht="15" hidden="1" customHeight="1" x14ac:dyDescent="0.2">
      <c r="A27" s="5"/>
      <c r="B27" s="9" t="s">
        <v>15</v>
      </c>
      <c r="C27" s="10"/>
      <c r="D27" s="10"/>
      <c r="E27" s="10"/>
      <c r="F27" s="10">
        <f t="shared" si="0"/>
        <v>0</v>
      </c>
      <c r="G27" s="10" t="e">
        <f t="shared" si="1"/>
        <v>#DIV/0!</v>
      </c>
      <c r="H27" s="10">
        <f t="shared" si="2"/>
        <v>0</v>
      </c>
      <c r="I27" s="11" t="e">
        <f t="shared" si="3"/>
        <v>#DIV/0!</v>
      </c>
      <c r="J27" s="5"/>
      <c r="K27" s="8"/>
      <c r="L27" s="8"/>
      <c r="M27" s="8"/>
      <c r="N27" s="8"/>
    </row>
    <row r="28" spans="1:14" ht="15" customHeight="1" x14ac:dyDescent="0.2">
      <c r="A28" s="5"/>
      <c r="B28" s="9" t="s">
        <v>16</v>
      </c>
      <c r="C28" s="10">
        <v>2.3974000000000002</v>
      </c>
      <c r="D28" s="10">
        <v>2.3649</v>
      </c>
      <c r="E28" s="10">
        <v>2.6693000000000002</v>
      </c>
      <c r="F28" s="10">
        <f t="shared" si="0"/>
        <v>0.30440000000000023</v>
      </c>
      <c r="G28" s="10">
        <f t="shared" si="1"/>
        <v>12.871580193665705</v>
      </c>
      <c r="H28" s="10">
        <f t="shared" si="2"/>
        <v>0.27190000000000003</v>
      </c>
      <c r="I28" s="10">
        <f t="shared" si="3"/>
        <v>11.341453241011095</v>
      </c>
      <c r="J28" s="5"/>
      <c r="K28" s="8"/>
      <c r="L28" s="8"/>
      <c r="M28" s="8"/>
      <c r="N28" s="8"/>
    </row>
    <row r="29" spans="1:14" ht="15" customHeight="1" x14ac:dyDescent="0.2">
      <c r="A29" s="5"/>
      <c r="B29" s="9" t="s">
        <v>53</v>
      </c>
      <c r="C29" s="10">
        <f>+C30+C31</f>
        <v>8.454699999999999</v>
      </c>
      <c r="D29" s="10">
        <v>0</v>
      </c>
      <c r="E29" s="10">
        <f>+E30+E31</f>
        <v>1.1000000000000001E-3</v>
      </c>
      <c r="F29" s="10">
        <f t="shared" si="0"/>
        <v>1.1000000000000001E-3</v>
      </c>
      <c r="G29" s="11" t="e">
        <f t="shared" si="1"/>
        <v>#DIV/0!</v>
      </c>
      <c r="H29" s="10">
        <f t="shared" si="2"/>
        <v>-8.4535999999999998</v>
      </c>
      <c r="I29" s="10">
        <f t="shared" si="3"/>
        <v>-99.986989485138452</v>
      </c>
      <c r="J29" s="5"/>
      <c r="K29" s="8"/>
      <c r="L29" s="8"/>
      <c r="M29" s="8"/>
      <c r="N29" s="8"/>
    </row>
    <row r="30" spans="1:14" ht="15" customHeight="1" x14ac:dyDescent="0.2">
      <c r="A30" s="5"/>
      <c r="B30" s="12" t="s">
        <v>54</v>
      </c>
      <c r="C30" s="10">
        <v>5.2705000000000002</v>
      </c>
      <c r="D30" s="10"/>
      <c r="E30" s="10">
        <v>1.1000000000000001E-3</v>
      </c>
      <c r="F30" s="10">
        <f t="shared" si="0"/>
        <v>1.1000000000000001E-3</v>
      </c>
      <c r="G30" s="11" t="e">
        <f t="shared" si="1"/>
        <v>#DIV/0!</v>
      </c>
      <c r="H30" s="10">
        <f t="shared" si="2"/>
        <v>-5.2694000000000001</v>
      </c>
      <c r="I30" s="10">
        <f t="shared" si="3"/>
        <v>-99.979129114884728</v>
      </c>
      <c r="J30" s="5"/>
      <c r="K30" s="8"/>
      <c r="L30" s="8"/>
      <c r="M30" s="8"/>
      <c r="N30" s="8"/>
    </row>
    <row r="31" spans="1:14" ht="15" customHeight="1" x14ac:dyDescent="0.2">
      <c r="A31" s="5"/>
      <c r="B31" s="12" t="s">
        <v>55</v>
      </c>
      <c r="C31" s="10">
        <v>3.1841999999999997</v>
      </c>
      <c r="D31" s="10"/>
      <c r="E31" s="10">
        <v>0</v>
      </c>
      <c r="F31" s="10">
        <f t="shared" si="0"/>
        <v>0</v>
      </c>
      <c r="G31" s="11" t="e">
        <f t="shared" si="1"/>
        <v>#DIV/0!</v>
      </c>
      <c r="H31" s="10">
        <f t="shared" si="2"/>
        <v>-3.1841999999999997</v>
      </c>
      <c r="I31" s="10">
        <f t="shared" si="3"/>
        <v>-100</v>
      </c>
      <c r="J31" s="5"/>
      <c r="K31" s="8"/>
      <c r="L31" s="8"/>
      <c r="M31" s="8"/>
      <c r="N31" s="8"/>
    </row>
    <row r="32" spans="1:14" ht="20.25" customHeight="1" x14ac:dyDescent="0.25">
      <c r="A32" s="5"/>
      <c r="B32" s="21" t="s">
        <v>22</v>
      </c>
      <c r="C32" s="20">
        <f>SUM(C33:C39)</f>
        <v>37.779999999999994</v>
      </c>
      <c r="D32" s="20">
        <f>SUM(D33:D39)</f>
        <v>37.102800000000009</v>
      </c>
      <c r="E32" s="20">
        <f>SUM(E33:E39)</f>
        <v>37.650399999999998</v>
      </c>
      <c r="F32" s="20">
        <f t="shared" si="0"/>
        <v>0.54759999999998854</v>
      </c>
      <c r="G32" s="20">
        <f t="shared" si="1"/>
        <v>1.4758993930376909</v>
      </c>
      <c r="H32" s="20">
        <f t="shared" si="2"/>
        <v>-0.12959999999999638</v>
      </c>
      <c r="I32" s="20">
        <f t="shared" si="3"/>
        <v>-0.34303864478559137</v>
      </c>
      <c r="J32" s="5"/>
      <c r="K32" s="8"/>
      <c r="L32" s="8"/>
      <c r="M32" s="8"/>
      <c r="N32" s="8"/>
    </row>
    <row r="33" spans="1:14" ht="15" customHeight="1" x14ac:dyDescent="0.2">
      <c r="A33" s="5"/>
      <c r="B33" s="9" t="s">
        <v>17</v>
      </c>
      <c r="C33" s="10">
        <v>1.9377</v>
      </c>
      <c r="D33" s="10">
        <v>1.8806999999999998</v>
      </c>
      <c r="E33" s="10">
        <v>2.0793999999999997</v>
      </c>
      <c r="F33" s="10">
        <f t="shared" si="0"/>
        <v>0.19869999999999988</v>
      </c>
      <c r="G33" s="10">
        <f t="shared" si="1"/>
        <v>10.565215079491672</v>
      </c>
      <c r="H33" s="10">
        <f t="shared" si="2"/>
        <v>0.14169999999999972</v>
      </c>
      <c r="I33" s="10">
        <f t="shared" si="3"/>
        <v>7.3127935180884407</v>
      </c>
      <c r="J33" s="5"/>
      <c r="K33" s="8"/>
      <c r="L33" s="8"/>
      <c r="M33" s="8"/>
      <c r="N33" s="8"/>
    </row>
    <row r="34" spans="1:14" ht="15" customHeight="1" x14ac:dyDescent="0.2">
      <c r="A34" s="5"/>
      <c r="B34" s="9" t="s">
        <v>7</v>
      </c>
      <c r="C34" s="10">
        <v>17.200599999999998</v>
      </c>
      <c r="D34" s="10">
        <v>17.176200000000001</v>
      </c>
      <c r="E34" s="10">
        <v>17.372900000000001</v>
      </c>
      <c r="F34" s="10">
        <f t="shared" si="0"/>
        <v>0.19669999999999987</v>
      </c>
      <c r="G34" s="10">
        <f t="shared" si="1"/>
        <v>1.1451892735296505</v>
      </c>
      <c r="H34" s="10">
        <f t="shared" si="2"/>
        <v>0.17230000000000345</v>
      </c>
      <c r="I34" s="10">
        <f t="shared" si="3"/>
        <v>1.0017092427008563</v>
      </c>
      <c r="J34" s="5"/>
      <c r="K34" s="8"/>
      <c r="L34" s="8"/>
      <c r="M34" s="8"/>
      <c r="N34" s="8"/>
    </row>
    <row r="35" spans="1:14" ht="15" customHeight="1" x14ac:dyDescent="0.2">
      <c r="A35" s="5"/>
      <c r="B35" s="9" t="s">
        <v>18</v>
      </c>
      <c r="C35" s="10">
        <v>8.6696000000000009</v>
      </c>
      <c r="D35" s="10">
        <v>8.3281000000000009</v>
      </c>
      <c r="E35" s="10">
        <v>8.6993999999999989</v>
      </c>
      <c r="F35" s="10">
        <f t="shared" si="0"/>
        <v>0.37129999999999797</v>
      </c>
      <c r="G35" s="10">
        <f t="shared" si="1"/>
        <v>4.4583998751215512</v>
      </c>
      <c r="H35" s="10">
        <f t="shared" si="2"/>
        <v>2.979999999999805E-2</v>
      </c>
      <c r="I35" s="10">
        <f t="shared" si="3"/>
        <v>0.3437298145242923</v>
      </c>
      <c r="J35" s="5"/>
      <c r="K35" s="8"/>
      <c r="L35" s="8"/>
      <c r="M35" s="8"/>
      <c r="N35" s="8"/>
    </row>
    <row r="36" spans="1:14" ht="15" customHeight="1" x14ac:dyDescent="0.2">
      <c r="A36" s="5"/>
      <c r="B36" s="9" t="s">
        <v>33</v>
      </c>
      <c r="C36" s="10">
        <v>0</v>
      </c>
      <c r="D36" s="10">
        <v>0</v>
      </c>
      <c r="E36" s="10">
        <v>0</v>
      </c>
      <c r="F36" s="10">
        <f t="shared" si="0"/>
        <v>0</v>
      </c>
      <c r="G36" s="11" t="e">
        <f t="shared" si="1"/>
        <v>#DIV/0!</v>
      </c>
      <c r="H36" s="10">
        <f t="shared" si="2"/>
        <v>0</v>
      </c>
      <c r="I36" s="30" t="e">
        <f t="shared" si="3"/>
        <v>#DIV/0!</v>
      </c>
      <c r="J36" s="5"/>
      <c r="K36" s="8"/>
      <c r="L36" s="8"/>
      <c r="M36" s="8"/>
      <c r="N36" s="8"/>
    </row>
    <row r="37" spans="1:14" ht="15" hidden="1" customHeight="1" x14ac:dyDescent="0.2">
      <c r="A37" s="5"/>
      <c r="B37" s="9" t="s">
        <v>37</v>
      </c>
      <c r="C37" s="10"/>
      <c r="D37" s="10"/>
      <c r="E37" s="10"/>
      <c r="F37" s="10">
        <f t="shared" si="0"/>
        <v>0</v>
      </c>
      <c r="G37" s="10" t="e">
        <f t="shared" si="1"/>
        <v>#DIV/0!</v>
      </c>
      <c r="H37" s="10">
        <f t="shared" si="2"/>
        <v>0</v>
      </c>
      <c r="I37" s="11" t="e">
        <f t="shared" si="3"/>
        <v>#DIV/0!</v>
      </c>
      <c r="J37" s="5"/>
      <c r="K37" s="8"/>
      <c r="L37" s="8"/>
      <c r="M37" s="8"/>
      <c r="N37" s="8"/>
    </row>
    <row r="38" spans="1:14" ht="15" customHeight="1" x14ac:dyDescent="0.2">
      <c r="A38" s="5"/>
      <c r="B38" s="9" t="s">
        <v>56</v>
      </c>
      <c r="C38" s="10">
        <v>9.5486999999999984</v>
      </c>
      <c r="D38" s="10">
        <v>9.287700000000001</v>
      </c>
      <c r="E38" s="10">
        <v>9.3021000000000011</v>
      </c>
      <c r="F38" s="10">
        <f t="shared" si="0"/>
        <v>1.440000000000019E-2</v>
      </c>
      <c r="G38" s="10">
        <f t="shared" si="1"/>
        <v>0.15504376756355381</v>
      </c>
      <c r="H38" s="10">
        <f t="shared" si="2"/>
        <v>-0.24659999999999727</v>
      </c>
      <c r="I38" s="10">
        <f t="shared" si="3"/>
        <v>-2.582550504257096</v>
      </c>
      <c r="J38" s="5"/>
      <c r="K38" s="8"/>
      <c r="L38" s="8"/>
      <c r="M38" s="8"/>
      <c r="N38" s="8"/>
    </row>
    <row r="39" spans="1:14" ht="15" customHeight="1" x14ac:dyDescent="0.2">
      <c r="A39" s="5"/>
      <c r="B39" s="9" t="s">
        <v>57</v>
      </c>
      <c r="C39" s="10">
        <v>0.42340000000000005</v>
      </c>
      <c r="D39" s="10">
        <v>0.43010000000000004</v>
      </c>
      <c r="E39" s="10">
        <v>0.1966</v>
      </c>
      <c r="F39" s="10">
        <f t="shared" si="0"/>
        <v>-0.23350000000000004</v>
      </c>
      <c r="G39" s="11">
        <f t="shared" si="1"/>
        <v>-54.28970006975122</v>
      </c>
      <c r="H39" s="10">
        <f t="shared" si="2"/>
        <v>-0.22680000000000006</v>
      </c>
      <c r="I39" s="30">
        <f t="shared" si="3"/>
        <v>-53.56636750118092</v>
      </c>
      <c r="J39" s="5"/>
      <c r="K39" s="8"/>
      <c r="L39" s="8"/>
      <c r="M39" s="8"/>
      <c r="N39" s="8"/>
    </row>
    <row r="40" spans="1:14" ht="21" customHeight="1" x14ac:dyDescent="0.25">
      <c r="A40" s="5"/>
      <c r="B40" s="19" t="s">
        <v>23</v>
      </c>
      <c r="C40" s="20">
        <f>SUM(C41:C43)</f>
        <v>47.65209999999999</v>
      </c>
      <c r="D40" s="20">
        <f>SUM(D41:D43)</f>
        <v>54.486600000000003</v>
      </c>
      <c r="E40" s="20">
        <f>SUM(E41:E43)</f>
        <v>60.7637</v>
      </c>
      <c r="F40" s="20">
        <f t="shared" si="0"/>
        <v>6.2770999999999972</v>
      </c>
      <c r="G40" s="20">
        <f t="shared" si="1"/>
        <v>11.520447229226997</v>
      </c>
      <c r="H40" s="20">
        <f t="shared" si="2"/>
        <v>13.11160000000001</v>
      </c>
      <c r="I40" s="20">
        <f t="shared" si="3"/>
        <v>27.515261656883983</v>
      </c>
      <c r="J40" s="5"/>
      <c r="K40" s="8"/>
      <c r="L40" s="8"/>
      <c r="M40" s="8"/>
      <c r="N40" s="8"/>
    </row>
    <row r="41" spans="1:14" ht="15" customHeight="1" x14ac:dyDescent="0.2">
      <c r="A41" s="5"/>
      <c r="B41" s="9" t="s">
        <v>20</v>
      </c>
      <c r="C41" s="10">
        <v>6.9945000000000004</v>
      </c>
      <c r="D41" s="10">
        <v>2.8839999999999999</v>
      </c>
      <c r="E41" s="10">
        <v>7.4993000000000007</v>
      </c>
      <c r="F41" s="10">
        <f t="shared" si="0"/>
        <v>4.6153000000000013</v>
      </c>
      <c r="G41" s="10">
        <f t="shared" si="1"/>
        <v>160.03120665742031</v>
      </c>
      <c r="H41" s="10">
        <f t="shared" si="2"/>
        <v>0.50480000000000036</v>
      </c>
      <c r="I41" s="10">
        <f t="shared" si="3"/>
        <v>7.2170991493316228</v>
      </c>
      <c r="J41" s="5"/>
      <c r="K41" s="8"/>
      <c r="L41" s="8"/>
      <c r="M41" s="8"/>
      <c r="N41" s="8"/>
    </row>
    <row r="42" spans="1:14" ht="15" customHeight="1" x14ac:dyDescent="0.2">
      <c r="A42" s="5"/>
      <c r="B42" s="9" t="s">
        <v>21</v>
      </c>
      <c r="C42" s="10">
        <v>3.3902000000000001</v>
      </c>
      <c r="D42" s="10">
        <v>0</v>
      </c>
      <c r="E42" s="10">
        <v>1.6676999999999997</v>
      </c>
      <c r="F42" s="10">
        <f t="shared" si="0"/>
        <v>1.6676999999999997</v>
      </c>
      <c r="G42" s="11" t="e">
        <f t="shared" si="1"/>
        <v>#DIV/0!</v>
      </c>
      <c r="H42" s="10">
        <f t="shared" si="2"/>
        <v>-1.7225000000000004</v>
      </c>
      <c r="I42" s="10">
        <f t="shared" si="3"/>
        <v>-50.808211904902379</v>
      </c>
      <c r="J42" s="5"/>
      <c r="K42" s="8"/>
      <c r="L42" s="8"/>
      <c r="M42" s="8"/>
      <c r="N42" s="8"/>
    </row>
    <row r="43" spans="1:14" ht="15" customHeight="1" x14ac:dyDescent="0.25">
      <c r="A43" s="5"/>
      <c r="B43" s="9" t="s">
        <v>31</v>
      </c>
      <c r="C43" s="10">
        <v>37.267399999999988</v>
      </c>
      <c r="D43" s="10">
        <v>51.602600000000002</v>
      </c>
      <c r="E43" s="10">
        <v>51.596699999999998</v>
      </c>
      <c r="F43" s="10">
        <f t="shared" si="0"/>
        <v>-5.9000000000040131E-3</v>
      </c>
      <c r="G43" s="10">
        <f t="shared" si="1"/>
        <v>-1.1433532418916901E-2</v>
      </c>
      <c r="H43" s="10">
        <f t="shared" si="2"/>
        <v>14.329300000000011</v>
      </c>
      <c r="I43" s="10">
        <f t="shared" si="3"/>
        <v>38.449958945351739</v>
      </c>
      <c r="J43" s="5"/>
      <c r="K43" s="8"/>
      <c r="L43" s="8"/>
      <c r="M43" s="8"/>
      <c r="N43" s="8"/>
    </row>
    <row r="44" spans="1:14" ht="6" hidden="1" customHeight="1" x14ac:dyDescent="0.25">
      <c r="A44" s="5"/>
      <c r="B44" s="27"/>
      <c r="C44" s="28"/>
      <c r="D44" s="28"/>
      <c r="E44" s="28"/>
      <c r="F44" s="28"/>
      <c r="G44" s="28"/>
      <c r="H44" s="28"/>
      <c r="I44" s="29"/>
      <c r="J44" s="5"/>
      <c r="K44" s="8"/>
      <c r="L44" s="8"/>
      <c r="M44" s="8"/>
    </row>
    <row r="45" spans="1:14" ht="5.25" customHeight="1" x14ac:dyDescent="0.2">
      <c r="A45" s="5"/>
      <c r="B45" s="4"/>
      <c r="C45" s="4"/>
      <c r="D45" s="4"/>
      <c r="E45" s="5"/>
      <c r="F45" s="5"/>
      <c r="G45" s="5"/>
      <c r="H45" s="5"/>
      <c r="I45" s="5"/>
      <c r="J45" s="5"/>
      <c r="K45" s="2"/>
      <c r="L45" s="2"/>
      <c r="M45" s="2"/>
    </row>
    <row r="46" spans="1:14" ht="21" customHeight="1" x14ac:dyDescent="0.2">
      <c r="A46" s="5"/>
      <c r="B46" s="6" t="s">
        <v>19</v>
      </c>
      <c r="C46" s="6"/>
      <c r="D46" s="6"/>
      <c r="E46" s="5"/>
      <c r="F46" s="5"/>
      <c r="G46" s="5"/>
      <c r="H46" s="5"/>
      <c r="I46" s="5"/>
      <c r="J46" s="5"/>
      <c r="K46" s="2"/>
      <c r="L46" s="2"/>
      <c r="M46" s="2"/>
    </row>
    <row r="47" spans="1:14" ht="12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4" ht="25.5" x14ac:dyDescent="0.2">
      <c r="B48" s="7" t="s">
        <v>32</v>
      </c>
      <c r="C48" s="7"/>
      <c r="D48" s="7"/>
      <c r="E48" s="7"/>
      <c r="F48" s="7"/>
      <c r="G48" s="7"/>
      <c r="H48" s="7"/>
      <c r="I48" s="7"/>
    </row>
  </sheetData>
  <mergeCells count="5">
    <mergeCell ref="B2:I2"/>
    <mergeCell ref="B3:I3"/>
    <mergeCell ref="B5:B6"/>
    <mergeCell ref="H5:I5"/>
    <mergeCell ref="F5:G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2" orientation="landscape" r:id="rId1"/>
  <headerFooter alignWithMargins="0"/>
  <ignoredErrors>
    <ignoredError sqref="C12:E12 C32:E32" formulaRange="1"/>
    <ignoredError sqref="I37 I27 G36:G37 G42 G30:G31 G27 G7:G26 G28:G29 G32:G35 G43 G38:G41 I19 I22:I23 I34:I36 I39 I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Ings20xmes</vt:lpstr>
      <vt:lpstr>Ings20vrsPto.eIng19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Fermin Garcia</cp:lastModifiedBy>
  <cp:lastPrinted>2020-03-02T21:03:33Z</cp:lastPrinted>
  <dcterms:created xsi:type="dcterms:W3CDTF">2010-02-17T22:24:39Z</dcterms:created>
  <dcterms:modified xsi:type="dcterms:W3CDTF">2020-03-05T19:18:31Z</dcterms:modified>
</cp:coreProperties>
</file>