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F:\Folder 1\Publicaciones en el Portal\"/>
    </mc:Choice>
  </mc:AlternateContent>
  <xr:revisionPtr revIDLastSave="0" documentId="8_{216B7656-8744-4DA1-A3AA-6E0C4948F90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Noviembre1" sheetId="28" r:id="rId1"/>
    <sheet name="Noviembre2" sheetId="27" r:id="rId2"/>
  </sheet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28" l="1"/>
  <c r="M40" i="28"/>
  <c r="L40" i="28"/>
  <c r="K40" i="28"/>
  <c r="J40" i="28"/>
  <c r="I40" i="28"/>
  <c r="H40" i="28"/>
  <c r="G40" i="28"/>
  <c r="F40" i="28"/>
  <c r="E40" i="28"/>
  <c r="D40" i="28"/>
  <c r="C40" i="28"/>
  <c r="N32" i="28"/>
  <c r="M32" i="28"/>
  <c r="L32" i="28"/>
  <c r="K32" i="28"/>
  <c r="J32" i="28"/>
  <c r="I32" i="28"/>
  <c r="H32" i="28"/>
  <c r="G32" i="28"/>
  <c r="F32" i="28"/>
  <c r="E32" i="28"/>
  <c r="D32" i="28"/>
  <c r="C32" i="28"/>
  <c r="N29" i="28"/>
  <c r="M29" i="28"/>
  <c r="L29" i="28"/>
  <c r="K29" i="28"/>
  <c r="J29" i="28"/>
  <c r="I29" i="28"/>
  <c r="H29" i="28"/>
  <c r="G29" i="28"/>
  <c r="F29" i="28"/>
  <c r="E29" i="28"/>
  <c r="D29" i="28"/>
  <c r="C29" i="28"/>
  <c r="N24" i="28"/>
  <c r="M24" i="28"/>
  <c r="L24" i="28"/>
  <c r="K24" i="28"/>
  <c r="J24" i="28"/>
  <c r="I24" i="28"/>
  <c r="H24" i="28"/>
  <c r="G24" i="28"/>
  <c r="F24" i="28"/>
  <c r="E24" i="28"/>
  <c r="D24" i="28"/>
  <c r="C24" i="28"/>
  <c r="N17" i="28"/>
  <c r="M17" i="28"/>
  <c r="L17" i="28"/>
  <c r="K17" i="28"/>
  <c r="J17" i="28"/>
  <c r="I17" i="28"/>
  <c r="H17" i="28"/>
  <c r="G17" i="28"/>
  <c r="F17" i="28"/>
  <c r="E17" i="28"/>
  <c r="D17" i="28"/>
  <c r="C17" i="28"/>
  <c r="N12" i="28"/>
  <c r="M12" i="28"/>
  <c r="L12" i="28"/>
  <c r="K12" i="28"/>
  <c r="J12" i="28"/>
  <c r="I12" i="28"/>
  <c r="H12" i="28"/>
  <c r="G12" i="28"/>
  <c r="F12" i="28"/>
  <c r="E12" i="28"/>
  <c r="D12" i="28"/>
  <c r="C12" i="28"/>
  <c r="N9" i="28"/>
  <c r="M9" i="28"/>
  <c r="L9" i="28"/>
  <c r="K9" i="28"/>
  <c r="J9" i="28"/>
  <c r="I9" i="28"/>
  <c r="H9" i="28"/>
  <c r="G9" i="28"/>
  <c r="F9" i="28"/>
  <c r="E9" i="28"/>
  <c r="D9" i="28"/>
  <c r="C9" i="28"/>
  <c r="E40" i="27"/>
  <c r="D40" i="27"/>
  <c r="C40" i="27"/>
  <c r="E32" i="27"/>
  <c r="D32" i="27"/>
  <c r="C32" i="27"/>
  <c r="E29" i="27"/>
  <c r="E24" i="27" s="1"/>
  <c r="C29" i="27"/>
  <c r="C24" i="27" s="1"/>
  <c r="D24" i="27"/>
  <c r="E17" i="27"/>
  <c r="D17" i="27"/>
  <c r="C17" i="27"/>
  <c r="E12" i="27"/>
  <c r="D12" i="27"/>
  <c r="C12" i="27"/>
  <c r="E9" i="27"/>
  <c r="D9" i="27"/>
  <c r="C9" i="27"/>
  <c r="P43" i="28" l="1"/>
  <c r="Q43" i="28" s="1"/>
  <c r="R43" i="28" s="1"/>
  <c r="P42" i="28"/>
  <c r="Q42" i="28" s="1"/>
  <c r="R42" i="28" s="1"/>
  <c r="P41" i="28"/>
  <c r="Q41" i="28" s="1"/>
  <c r="R41" i="28" s="1"/>
  <c r="O40" i="28"/>
  <c r="P40" i="28"/>
  <c r="Q40" i="28" s="1"/>
  <c r="R40" i="28" s="1"/>
  <c r="P39" i="28"/>
  <c r="Q39" i="28" s="1"/>
  <c r="R39" i="28" s="1"/>
  <c r="P38" i="28"/>
  <c r="Q38" i="28" s="1"/>
  <c r="R38" i="28" s="1"/>
  <c r="P37" i="28"/>
  <c r="Q37" i="28" s="1"/>
  <c r="R37" i="28" s="1"/>
  <c r="P36" i="28"/>
  <c r="Q36" i="28" s="1"/>
  <c r="R36" i="28" s="1"/>
  <c r="P35" i="28"/>
  <c r="Q35" i="28" s="1"/>
  <c r="R35" i="28" s="1"/>
  <c r="P34" i="28"/>
  <c r="Q34" i="28" s="1"/>
  <c r="R34" i="28" s="1"/>
  <c r="P33" i="28"/>
  <c r="Q33" i="28" s="1"/>
  <c r="R33" i="28" s="1"/>
  <c r="O32" i="28"/>
  <c r="P32" i="28"/>
  <c r="Q32" i="28" s="1"/>
  <c r="R32" i="28" s="1"/>
  <c r="P31" i="28"/>
  <c r="Q31" i="28" s="1"/>
  <c r="R31" i="28" s="1"/>
  <c r="P30" i="28"/>
  <c r="Q30" i="28" s="1"/>
  <c r="R30" i="28" s="1"/>
  <c r="O29" i="28"/>
  <c r="O24" i="28" s="1"/>
  <c r="O8" i="28" s="1"/>
  <c r="O7" i="28" s="1"/>
  <c r="J8" i="28"/>
  <c r="J7" i="28" s="1"/>
  <c r="I8" i="28"/>
  <c r="I7" i="28" s="1"/>
  <c r="C8" i="28"/>
  <c r="C7" i="28" s="1"/>
  <c r="Q28" i="28"/>
  <c r="R28" i="28" s="1"/>
  <c r="P28" i="28"/>
  <c r="P27" i="28"/>
  <c r="Q27" i="28" s="1"/>
  <c r="R27" i="28" s="1"/>
  <c r="P26" i="28"/>
  <c r="Q26" i="28" s="1"/>
  <c r="R26" i="28" s="1"/>
  <c r="P25" i="28"/>
  <c r="Q25" i="28" s="1"/>
  <c r="R25" i="28" s="1"/>
  <c r="Q23" i="28"/>
  <c r="R23" i="28" s="1"/>
  <c r="P23" i="28"/>
  <c r="P22" i="28"/>
  <c r="Q22" i="28" s="1"/>
  <c r="R22" i="28" s="1"/>
  <c r="P21" i="28"/>
  <c r="Q21" i="28" s="1"/>
  <c r="R21" i="28" s="1"/>
  <c r="P20" i="28"/>
  <c r="Q20" i="28" s="1"/>
  <c r="R20" i="28" s="1"/>
  <c r="Q19" i="28"/>
  <c r="R19" i="28" s="1"/>
  <c r="P19" i="28"/>
  <c r="P18" i="28"/>
  <c r="Q18" i="28" s="1"/>
  <c r="R18" i="28" s="1"/>
  <c r="O17" i="28"/>
  <c r="P17" i="28"/>
  <c r="Q17" i="28" s="1"/>
  <c r="R17" i="28" s="1"/>
  <c r="P16" i="28"/>
  <c r="Q16" i="28" s="1"/>
  <c r="R16" i="28" s="1"/>
  <c r="P15" i="28"/>
  <c r="Q15" i="28" s="1"/>
  <c r="R15" i="28" s="1"/>
  <c r="P14" i="28"/>
  <c r="Q14" i="28" s="1"/>
  <c r="R14" i="28" s="1"/>
  <c r="P13" i="28"/>
  <c r="Q13" i="28" s="1"/>
  <c r="R13" i="28" s="1"/>
  <c r="O12" i="28"/>
  <c r="P12" i="28"/>
  <c r="Q12" i="28" s="1"/>
  <c r="R12" i="28" s="1"/>
  <c r="P11" i="28"/>
  <c r="Q11" i="28" s="1"/>
  <c r="R11" i="28" s="1"/>
  <c r="P10" i="28"/>
  <c r="Q10" i="28" s="1"/>
  <c r="R10" i="28" s="1"/>
  <c r="O9" i="28"/>
  <c r="N8" i="28"/>
  <c r="N7" i="28" s="1"/>
  <c r="L8" i="28"/>
  <c r="L7" i="28" s="1"/>
  <c r="K8" i="28"/>
  <c r="K7" i="28" s="1"/>
  <c r="H8" i="28"/>
  <c r="H7" i="28" s="1"/>
  <c r="E8" i="28"/>
  <c r="E7" i="28" s="1"/>
  <c r="P9" i="28"/>
  <c r="Q9" i="28" s="1"/>
  <c r="R9" i="28" s="1"/>
  <c r="F8" i="28"/>
  <c r="F7" i="28" s="1"/>
  <c r="H43" i="27"/>
  <c r="I43" i="27" s="1"/>
  <c r="F43" i="27"/>
  <c r="G43" i="27" s="1"/>
  <c r="H42" i="27"/>
  <c r="I42" i="27" s="1"/>
  <c r="F42" i="27"/>
  <c r="G42" i="27" s="1"/>
  <c r="H41" i="27"/>
  <c r="I41" i="27" s="1"/>
  <c r="F41" i="27"/>
  <c r="G41" i="27" s="1"/>
  <c r="H40" i="27"/>
  <c r="I40" i="27" s="1"/>
  <c r="F40" i="27"/>
  <c r="G40" i="27" s="1"/>
  <c r="H39" i="27"/>
  <c r="I39" i="27" s="1"/>
  <c r="G39" i="27"/>
  <c r="F39" i="27"/>
  <c r="H38" i="27"/>
  <c r="I38" i="27" s="1"/>
  <c r="F38" i="27"/>
  <c r="G38" i="27" s="1"/>
  <c r="H37" i="27"/>
  <c r="I37" i="27" s="1"/>
  <c r="F37" i="27"/>
  <c r="G37" i="27" s="1"/>
  <c r="H36" i="27"/>
  <c r="I36" i="27" s="1"/>
  <c r="F36" i="27"/>
  <c r="G36" i="27" s="1"/>
  <c r="H35" i="27"/>
  <c r="I35" i="27" s="1"/>
  <c r="F35" i="27"/>
  <c r="G35" i="27" s="1"/>
  <c r="I34" i="27"/>
  <c r="H34" i="27"/>
  <c r="F34" i="27"/>
  <c r="G34" i="27" s="1"/>
  <c r="H33" i="27"/>
  <c r="I33" i="27" s="1"/>
  <c r="F33" i="27"/>
  <c r="G33" i="27" s="1"/>
  <c r="H32" i="27"/>
  <c r="I32" i="27" s="1"/>
  <c r="H31" i="27"/>
  <c r="I31" i="27" s="1"/>
  <c r="F31" i="27"/>
  <c r="G31" i="27" s="1"/>
  <c r="H30" i="27"/>
  <c r="I30" i="27" s="1"/>
  <c r="F30" i="27"/>
  <c r="G30" i="27" s="1"/>
  <c r="H29" i="27"/>
  <c r="I29" i="27" s="1"/>
  <c r="H28" i="27"/>
  <c r="I28" i="27" s="1"/>
  <c r="F28" i="27"/>
  <c r="G28" i="27" s="1"/>
  <c r="H27" i="27"/>
  <c r="I27" i="27" s="1"/>
  <c r="F27" i="27"/>
  <c r="G27" i="27" s="1"/>
  <c r="H26" i="27"/>
  <c r="I26" i="27" s="1"/>
  <c r="F26" i="27"/>
  <c r="G26" i="27" s="1"/>
  <c r="H25" i="27"/>
  <c r="I25" i="27" s="1"/>
  <c r="F25" i="27"/>
  <c r="G25" i="27" s="1"/>
  <c r="H23" i="27"/>
  <c r="I23" i="27" s="1"/>
  <c r="F23" i="27"/>
  <c r="G23" i="27" s="1"/>
  <c r="H22" i="27"/>
  <c r="I22" i="27" s="1"/>
  <c r="F22" i="27"/>
  <c r="G22" i="27" s="1"/>
  <c r="H21" i="27"/>
  <c r="I21" i="27" s="1"/>
  <c r="F21" i="27"/>
  <c r="G21" i="27" s="1"/>
  <c r="H20" i="27"/>
  <c r="I20" i="27" s="1"/>
  <c r="F20" i="27"/>
  <c r="G20" i="27" s="1"/>
  <c r="H19" i="27"/>
  <c r="I19" i="27" s="1"/>
  <c r="F19" i="27"/>
  <c r="G19" i="27" s="1"/>
  <c r="H18" i="27"/>
  <c r="I18" i="27" s="1"/>
  <c r="F18" i="27"/>
  <c r="G18" i="27" s="1"/>
  <c r="H17" i="27"/>
  <c r="I17" i="27" s="1"/>
  <c r="F17" i="27"/>
  <c r="G17" i="27" s="1"/>
  <c r="H16" i="27"/>
  <c r="I16" i="27" s="1"/>
  <c r="F16" i="27"/>
  <c r="G16" i="27" s="1"/>
  <c r="H15" i="27"/>
  <c r="I15" i="27" s="1"/>
  <c r="F15" i="27"/>
  <c r="G15" i="27" s="1"/>
  <c r="H14" i="27"/>
  <c r="I14" i="27" s="1"/>
  <c r="F14" i="27"/>
  <c r="G14" i="27" s="1"/>
  <c r="H13" i="27"/>
  <c r="I13" i="27" s="1"/>
  <c r="F13" i="27"/>
  <c r="G13" i="27" s="1"/>
  <c r="H12" i="27"/>
  <c r="I12" i="27" s="1"/>
  <c r="F12" i="27"/>
  <c r="G12" i="27" s="1"/>
  <c r="H11" i="27"/>
  <c r="I11" i="27" s="1"/>
  <c r="F11" i="27"/>
  <c r="G11" i="27" s="1"/>
  <c r="H10" i="27"/>
  <c r="I10" i="27" s="1"/>
  <c r="F10" i="27"/>
  <c r="G10" i="27" s="1"/>
  <c r="H9" i="27"/>
  <c r="I9" i="27" s="1"/>
  <c r="D8" i="27"/>
  <c r="D7" i="27" s="1"/>
  <c r="D8" i="28" l="1"/>
  <c r="P24" i="28"/>
  <c r="Q24" i="28" s="1"/>
  <c r="R24" i="28" s="1"/>
  <c r="G8" i="28"/>
  <c r="G7" i="28" s="1"/>
  <c r="M8" i="28"/>
  <c r="M7" i="28" s="1"/>
  <c r="P29" i="28"/>
  <c r="Q29" i="28" s="1"/>
  <c r="R29" i="28" s="1"/>
  <c r="H24" i="27"/>
  <c r="I24" i="27" s="1"/>
  <c r="E8" i="27"/>
  <c r="F24" i="27"/>
  <c r="G24" i="27" s="1"/>
  <c r="C8" i="27"/>
  <c r="C7" i="27" s="1"/>
  <c r="F32" i="27"/>
  <c r="G32" i="27" s="1"/>
  <c r="F9" i="27"/>
  <c r="G9" i="27" s="1"/>
  <c r="F29" i="27"/>
  <c r="G29" i="27" s="1"/>
  <c r="P8" i="28" l="1"/>
  <c r="Q8" i="28" s="1"/>
  <c r="R8" i="28" s="1"/>
  <c r="D7" i="28"/>
  <c r="P7" i="28" s="1"/>
  <c r="Q7" i="28" s="1"/>
  <c r="R7" i="28" s="1"/>
  <c r="H8" i="27"/>
  <c r="I8" i="27" s="1"/>
  <c r="F8" i="27"/>
  <c r="G8" i="27" s="1"/>
  <c r="E7" i="27"/>
  <c r="H7" i="27" l="1"/>
  <c r="I7" i="27" s="1"/>
  <c r="F7" i="27"/>
  <c r="G7" i="27" s="1"/>
</calcChain>
</file>

<file path=xl/sharedStrings.xml><?xml version="1.0" encoding="utf-8"?>
<sst xmlns="http://schemas.openxmlformats.org/spreadsheetml/2006/main" count="115" uniqueCount="67">
  <si>
    <t>(Montos en Millones de US$)</t>
  </si>
  <si>
    <t>Concepto</t>
  </si>
  <si>
    <t xml:space="preserve">Abs. </t>
  </si>
  <si>
    <t>%</t>
  </si>
  <si>
    <t>Abs.</t>
  </si>
  <si>
    <t>INGRESOS CORRIENTES Y CONTRIBUCIONES (1+2)</t>
  </si>
  <si>
    <t>1. TRIBUTARIOS Y CONTRIBUCIONES</t>
  </si>
  <si>
    <t>IVA</t>
  </si>
  <si>
    <t>Declaraciones</t>
  </si>
  <si>
    <t>Importación</t>
  </si>
  <si>
    <t>IMPUESTO SOBRE LA RENTA</t>
  </si>
  <si>
    <t>Retenciones</t>
  </si>
  <si>
    <t>Pago a Cuenta</t>
  </si>
  <si>
    <t>DERECHOS ARANCELARIOS A LA IMPORTACION</t>
  </si>
  <si>
    <t>IMPUESTOS SELECTIVOS AL CONSUMO</t>
  </si>
  <si>
    <t>Productos Alcohólicos</t>
  </si>
  <si>
    <t>Cerveza</t>
  </si>
  <si>
    <t>Cigarrillo</t>
  </si>
  <si>
    <t>Gaseosa y otras bebidas no carbonatadas</t>
  </si>
  <si>
    <t>Armas, munic., explos. Y similares</t>
  </si>
  <si>
    <t>Ad-valorem sobre combustibles</t>
  </si>
  <si>
    <t>OTROS IMP. Y GRAV. DIVERSOS</t>
  </si>
  <si>
    <t>Transferencia de Bienes</t>
  </si>
  <si>
    <t>Migración y Turismo</t>
  </si>
  <si>
    <t>s/ Llamadas Prov del Exterior</t>
  </si>
  <si>
    <t>Impto. Esp. 1er Matricula</t>
  </si>
  <si>
    <t>Impuesto a operaciones financieras</t>
  </si>
  <si>
    <t>Al cheque y a las transferencias electrónicas</t>
  </si>
  <si>
    <t>Retención para el control de la liquidez (Acreditable)</t>
  </si>
  <si>
    <t>CONTRIBUCIONES ESPECIALES</t>
  </si>
  <si>
    <t>PROMOCION TURISMO</t>
  </si>
  <si>
    <t>FOVIAL</t>
  </si>
  <si>
    <t>TRANSPORTE PUBLICO</t>
  </si>
  <si>
    <t>AZUCAR EXTRAIDA</t>
  </si>
  <si>
    <t>FONAT</t>
  </si>
  <si>
    <t>2. NO TRIBUTARIOS</t>
  </si>
  <si>
    <t>FEFE</t>
  </si>
  <si>
    <t>DUI</t>
  </si>
  <si>
    <r>
      <t xml:space="preserve">Otros </t>
    </r>
    <r>
      <rPr>
        <b/>
        <vertAlign val="superscript"/>
        <sz val="12"/>
        <rFont val="Arial"/>
        <family val="2"/>
      </rPr>
      <t>1/</t>
    </r>
  </si>
  <si>
    <r>
      <t xml:space="preserve">1/ </t>
    </r>
    <r>
      <rPr>
        <b/>
        <sz val="9"/>
        <rFont val="Arial"/>
        <family val="2"/>
      </rPr>
      <t>Incluye ingresos financieros; tasas y derechos; venta de bienes y servicios; y transferencias corrientes</t>
    </r>
  </si>
  <si>
    <t>Variaciones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</si>
  <si>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</si>
  <si>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</si>
  <si>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</si>
  <si>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</si>
  <si>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</si>
  <si>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</si>
  <si>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</si>
  <si>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</si>
  <si>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</si>
  <si>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</si>
  <si>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</si>
  <si>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</si>
  <si>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INGRESOS CORRIENTES Y CONTRIBUCIONES</t>
  </si>
  <si>
    <t>DERECHOS ARANCELARIOS A LA IMPORT.</t>
  </si>
  <si>
    <t>Fuente: Departamento de Ingresos Bancarios, Dirección General de Tesorería</t>
  </si>
  <si>
    <t>SEGURIDAD PUBLICA (CESC)</t>
  </si>
  <si>
    <t>SEGURIDAD PUBLICA (Grandes Contribuyentes)</t>
  </si>
  <si>
    <t>Año 2019</t>
  </si>
  <si>
    <t>Pto. 2020</t>
  </si>
  <si>
    <t>Año 2020</t>
  </si>
  <si>
    <t>Variac. 20 / Pto. 20</t>
  </si>
  <si>
    <t>Variac. 20 / 19</t>
  </si>
  <si>
    <t>Al  30 Nov.</t>
  </si>
  <si>
    <t>Al   30 Nov.</t>
  </si>
  <si>
    <t>COMPARATIVO ACUMULADO AL  30 DE NOVIEMBRE DE 2020, VRS EJECUTADO  2019 Y PRESUPUESTO 2020 (Preliminar)</t>
  </si>
  <si>
    <t>INGRESOS AL  30 DE NOVIEMBRE DE 2020, VRS EJECUTADO  2019 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</si>
</sst>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b/>
      <vertAlign val="superscript"/>
      <sz val="12"/>
      <name val="Arial"/>
      <family val="2"/>
    </font>
    <font>
      <b/>
      <sz val="12"/>
      <color indexed="9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4D4E9"/>
        <bgColor indexed="64"/>
      </patternFill>
    </fill>
    <fill>
      <patternFill patternType="solid">
        <fgColor rgb="FF005789"/>
        <bgColor indexed="64"/>
      </patternFill>
    </fill>
    <fill>
      <patternFill patternType="solid">
        <fgColor rgb="FFF7A823"/>
        <bgColor indexed="64"/>
      </patternFill>
    </fill>
  </fills>
  <borders count="4">
    <border>
      <left/>
      <right/>
      <top/>
      <bottom/>
      <diagonal/>
    </border>
    <border>
      <left style="thin">
        <color rgb="FFF7A823"/>
      </left>
      <right style="thin">
        <color rgb="FFF7A823"/>
      </right>
      <top style="thin">
        <color rgb="FFF7A823"/>
      </top>
      <bottom style="thin">
        <color rgb="FFF7A823"/>
      </bottom>
      <diagonal/>
    </border>
    <border>
      <left style="thin">
        <color rgb="FFF7A823"/>
      </left>
      <right style="thin">
        <color rgb="FFF7A823"/>
      </right>
      <top style="thin">
        <color rgb="FFF7A823"/>
      </top>
      <bottom/>
      <diagonal/>
    </border>
    <border>
      <left style="thin">
        <color rgb="FFF7A823"/>
      </left>
      <right style="thin">
        <color rgb="FFF7A823"/>
      </right>
      <top/>
      <bottom style="thin">
        <color rgb="FFF7A823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Fill="1"/>
    <xf numFmtId="0" fontId="0" fillId="0" borderId="0" xfId="0" applyFill="1"/>
    <xf numFmtId="0" fontId="0" fillId="2" borderId="0" xfId="0" applyFill="1"/>
    <xf numFmtId="165" fontId="0" fillId="0" borderId="0" xfId="0" applyNumberFormat="1" applyFill="1"/>
    <xf numFmtId="0" fontId="1" fillId="2" borderId="0" xfId="0" applyFont="1" applyFill="1"/>
    <xf numFmtId="0" fontId="8" fillId="2" borderId="0" xfId="0" applyFont="1" applyFill="1" applyBorder="1"/>
    <xf numFmtId="0" fontId="3" fillId="0" borderId="0" xfId="0" applyFont="1" applyAlignment="1"/>
    <xf numFmtId="0" fontId="2" fillId="2" borderId="0" xfId="0" applyFont="1" applyFill="1" applyAlignment="1">
      <alignment horizontal="centerContinuous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justify" vertical="center" wrapText="1"/>
    </xf>
    <xf numFmtId="164" fontId="2" fillId="3" borderId="1" xfId="0" applyNumberFormat="1" applyFont="1" applyFill="1" applyBorder="1"/>
    <xf numFmtId="164" fontId="4" fillId="2" borderId="1" xfId="0" applyNumberFormat="1" applyFont="1" applyFill="1" applyBorder="1"/>
    <xf numFmtId="0" fontId="2" fillId="2" borderId="0" xfId="0" applyFont="1" applyFill="1" applyBorder="1"/>
    <xf numFmtId="164" fontId="2" fillId="2" borderId="0" xfId="0" applyNumberFormat="1" applyFont="1" applyFill="1" applyBorder="1"/>
    <xf numFmtId="164" fontId="7" fillId="2" borderId="0" xfId="0" applyNumberFormat="1" applyFont="1" applyFill="1" applyBorder="1"/>
    <xf numFmtId="0" fontId="4" fillId="2" borderId="1" xfId="0" applyFont="1" applyFill="1" applyBorder="1" applyAlignment="1">
      <alignment horizontal="left" indent="2"/>
    </xf>
    <xf numFmtId="164" fontId="5" fillId="2" borderId="1" xfId="0" applyNumberFormat="1" applyFont="1" applyFill="1" applyBorder="1"/>
    <xf numFmtId="0" fontId="4" fillId="2" borderId="1" xfId="0" applyFont="1" applyFill="1" applyBorder="1" applyAlignment="1">
      <alignment horizontal="left" indent="3"/>
    </xf>
    <xf numFmtId="0" fontId="10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 wrapText="1"/>
    </xf>
    <xf numFmtId="0" fontId="2" fillId="5" borderId="1" xfId="0" applyFont="1" applyFill="1" applyBorder="1"/>
    <xf numFmtId="164" fontId="2" fillId="5" borderId="1" xfId="0" applyNumberFormat="1" applyFont="1" applyFill="1" applyBorder="1" applyAlignment="1"/>
    <xf numFmtId="164" fontId="2" fillId="5" borderId="1" xfId="0" applyNumberFormat="1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left" indent="1"/>
    </xf>
    <xf numFmtId="0" fontId="11" fillId="4" borderId="2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10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4D4E9"/>
      <color rgb="FFF7A823"/>
      <color rgb="FF0057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86E35-CD5E-4513-A750-CE99290890A4}">
  <sheetPr>
    <tabColor theme="8"/>
    <pageSetUpPr fitToPage="1"/>
  </sheetPr>
  <dimension ref="A1:Z53"/>
  <sheetViews>
    <sheetView tabSelected="1" zoomScale="80" zoomScaleNormal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F46" sqref="F46"/>
    </sheetView>
  </sheetViews>
  <sheetFormatPr defaultColWidth="11.42578125" defaultRowHeight="15" x14ac:dyDescent="0.25"/>
  <cols>
    <col min="2" max="2" width="59.5703125" customWidth="1"/>
    <col min="3" max="3" width="10.7109375" customWidth="1"/>
    <col min="4" max="5" width="7.85546875" customWidth="1"/>
    <col min="6" max="6" width="8" customWidth="1"/>
    <col min="7" max="15" width="7.7109375" customWidth="1"/>
    <col min="16" max="16" width="10.7109375" customWidth="1"/>
    <col min="17" max="18" width="9.7109375" customWidth="1"/>
    <col min="21" max="21" width="13.7109375" bestFit="1" customWidth="1"/>
    <col min="258" max="258" width="59.5703125" customWidth="1"/>
    <col min="259" max="259" width="10.7109375" customWidth="1"/>
    <col min="260" max="261" width="7.85546875" customWidth="1"/>
    <col min="262" max="262" width="8" customWidth="1"/>
    <col min="263" max="268" width="7.7109375" customWidth="1"/>
    <col min="269" max="271" width="0" hidden="1" customWidth="1"/>
    <col min="272" max="272" width="10.7109375" customWidth="1"/>
    <col min="273" max="274" width="9.7109375" customWidth="1"/>
    <col min="277" max="277" width="13.7109375" bestFit="1" customWidth="1"/>
    <col min="514" max="514" width="59.5703125" customWidth="1"/>
    <col min="515" max="515" width="10.7109375" customWidth="1"/>
    <col min="516" max="517" width="7.85546875" customWidth="1"/>
    <col min="518" max="518" width="8" customWidth="1"/>
    <col min="519" max="524" width="7.7109375" customWidth="1"/>
    <col min="525" max="527" width="0" hidden="1" customWidth="1"/>
    <col min="528" max="528" width="10.7109375" customWidth="1"/>
    <col min="529" max="530" width="9.7109375" customWidth="1"/>
    <col min="533" max="533" width="13.7109375" bestFit="1" customWidth="1"/>
    <col min="770" max="770" width="59.5703125" customWidth="1"/>
    <col min="771" max="771" width="10.7109375" customWidth="1"/>
    <col min="772" max="773" width="7.85546875" customWidth="1"/>
    <col min="774" max="774" width="8" customWidth="1"/>
    <col min="775" max="780" width="7.7109375" customWidth="1"/>
    <col min="781" max="783" width="0" hidden="1" customWidth="1"/>
    <col min="784" max="784" width="10.7109375" customWidth="1"/>
    <col min="785" max="786" width="9.7109375" customWidth="1"/>
    <col min="789" max="789" width="13.7109375" bestFit="1" customWidth="1"/>
    <col min="1026" max="1026" width="59.5703125" customWidth="1"/>
    <col min="1027" max="1027" width="10.7109375" customWidth="1"/>
    <col min="1028" max="1029" width="7.85546875" customWidth="1"/>
    <col min="1030" max="1030" width="8" customWidth="1"/>
    <col min="1031" max="1036" width="7.7109375" customWidth="1"/>
    <col min="1037" max="1039" width="0" hidden="1" customWidth="1"/>
    <col min="1040" max="1040" width="10.7109375" customWidth="1"/>
    <col min="1041" max="1042" width="9.7109375" customWidth="1"/>
    <col min="1045" max="1045" width="13.7109375" bestFit="1" customWidth="1"/>
    <col min="1282" max="1282" width="59.5703125" customWidth="1"/>
    <col min="1283" max="1283" width="10.7109375" customWidth="1"/>
    <col min="1284" max="1285" width="7.85546875" customWidth="1"/>
    <col min="1286" max="1286" width="8" customWidth="1"/>
    <col min="1287" max="1292" width="7.7109375" customWidth="1"/>
    <col min="1293" max="1295" width="0" hidden="1" customWidth="1"/>
    <col min="1296" max="1296" width="10.7109375" customWidth="1"/>
    <col min="1297" max="1298" width="9.7109375" customWidth="1"/>
    <col min="1301" max="1301" width="13.7109375" bestFit="1" customWidth="1"/>
    <col min="1538" max="1538" width="59.5703125" customWidth="1"/>
    <col min="1539" max="1539" width="10.7109375" customWidth="1"/>
    <col min="1540" max="1541" width="7.85546875" customWidth="1"/>
    <col min="1542" max="1542" width="8" customWidth="1"/>
    <col min="1543" max="1548" width="7.7109375" customWidth="1"/>
    <col min="1549" max="1551" width="0" hidden="1" customWidth="1"/>
    <col min="1552" max="1552" width="10.7109375" customWidth="1"/>
    <col min="1553" max="1554" width="9.7109375" customWidth="1"/>
    <col min="1557" max="1557" width="13.7109375" bestFit="1" customWidth="1"/>
    <col min="1794" max="1794" width="59.5703125" customWidth="1"/>
    <col min="1795" max="1795" width="10.7109375" customWidth="1"/>
    <col min="1796" max="1797" width="7.85546875" customWidth="1"/>
    <col min="1798" max="1798" width="8" customWidth="1"/>
    <col min="1799" max="1804" width="7.7109375" customWidth="1"/>
    <col min="1805" max="1807" width="0" hidden="1" customWidth="1"/>
    <col min="1808" max="1808" width="10.7109375" customWidth="1"/>
    <col min="1809" max="1810" width="9.7109375" customWidth="1"/>
    <col min="1813" max="1813" width="13.7109375" bestFit="1" customWidth="1"/>
    <col min="2050" max="2050" width="59.5703125" customWidth="1"/>
    <col min="2051" max="2051" width="10.7109375" customWidth="1"/>
    <col min="2052" max="2053" width="7.85546875" customWidth="1"/>
    <col min="2054" max="2054" width="8" customWidth="1"/>
    <col min="2055" max="2060" width="7.7109375" customWidth="1"/>
    <col min="2061" max="2063" width="0" hidden="1" customWidth="1"/>
    <col min="2064" max="2064" width="10.7109375" customWidth="1"/>
    <col min="2065" max="2066" width="9.7109375" customWidth="1"/>
    <col min="2069" max="2069" width="13.7109375" bestFit="1" customWidth="1"/>
    <col min="2306" max="2306" width="59.5703125" customWidth="1"/>
    <col min="2307" max="2307" width="10.7109375" customWidth="1"/>
    <col min="2308" max="2309" width="7.85546875" customWidth="1"/>
    <col min="2310" max="2310" width="8" customWidth="1"/>
    <col min="2311" max="2316" width="7.7109375" customWidth="1"/>
    <col min="2317" max="2319" width="0" hidden="1" customWidth="1"/>
    <col min="2320" max="2320" width="10.7109375" customWidth="1"/>
    <col min="2321" max="2322" width="9.7109375" customWidth="1"/>
    <col min="2325" max="2325" width="13.7109375" bestFit="1" customWidth="1"/>
    <col min="2562" max="2562" width="59.5703125" customWidth="1"/>
    <col min="2563" max="2563" width="10.7109375" customWidth="1"/>
    <col min="2564" max="2565" width="7.85546875" customWidth="1"/>
    <col min="2566" max="2566" width="8" customWidth="1"/>
    <col min="2567" max="2572" width="7.7109375" customWidth="1"/>
    <col min="2573" max="2575" width="0" hidden="1" customWidth="1"/>
    <col min="2576" max="2576" width="10.7109375" customWidth="1"/>
    <col min="2577" max="2578" width="9.7109375" customWidth="1"/>
    <col min="2581" max="2581" width="13.7109375" bestFit="1" customWidth="1"/>
    <col min="2818" max="2818" width="59.5703125" customWidth="1"/>
    <col min="2819" max="2819" width="10.7109375" customWidth="1"/>
    <col min="2820" max="2821" width="7.85546875" customWidth="1"/>
    <col min="2822" max="2822" width="8" customWidth="1"/>
    <col min="2823" max="2828" width="7.7109375" customWidth="1"/>
    <col min="2829" max="2831" width="0" hidden="1" customWidth="1"/>
    <col min="2832" max="2832" width="10.7109375" customWidth="1"/>
    <col min="2833" max="2834" width="9.7109375" customWidth="1"/>
    <col min="2837" max="2837" width="13.7109375" bestFit="1" customWidth="1"/>
    <col min="3074" max="3074" width="59.5703125" customWidth="1"/>
    <col min="3075" max="3075" width="10.7109375" customWidth="1"/>
    <col min="3076" max="3077" width="7.85546875" customWidth="1"/>
    <col min="3078" max="3078" width="8" customWidth="1"/>
    <col min="3079" max="3084" width="7.7109375" customWidth="1"/>
    <col min="3085" max="3087" width="0" hidden="1" customWidth="1"/>
    <col min="3088" max="3088" width="10.7109375" customWidth="1"/>
    <col min="3089" max="3090" width="9.7109375" customWidth="1"/>
    <col min="3093" max="3093" width="13.7109375" bestFit="1" customWidth="1"/>
    <col min="3330" max="3330" width="59.5703125" customWidth="1"/>
    <col min="3331" max="3331" width="10.7109375" customWidth="1"/>
    <col min="3332" max="3333" width="7.85546875" customWidth="1"/>
    <col min="3334" max="3334" width="8" customWidth="1"/>
    <col min="3335" max="3340" width="7.7109375" customWidth="1"/>
    <col min="3341" max="3343" width="0" hidden="1" customWidth="1"/>
    <col min="3344" max="3344" width="10.7109375" customWidth="1"/>
    <col min="3345" max="3346" width="9.7109375" customWidth="1"/>
    <col min="3349" max="3349" width="13.7109375" bestFit="1" customWidth="1"/>
    <col min="3586" max="3586" width="59.5703125" customWidth="1"/>
    <col min="3587" max="3587" width="10.7109375" customWidth="1"/>
    <col min="3588" max="3589" width="7.85546875" customWidth="1"/>
    <col min="3590" max="3590" width="8" customWidth="1"/>
    <col min="3591" max="3596" width="7.7109375" customWidth="1"/>
    <col min="3597" max="3599" width="0" hidden="1" customWidth="1"/>
    <col min="3600" max="3600" width="10.7109375" customWidth="1"/>
    <col min="3601" max="3602" width="9.7109375" customWidth="1"/>
    <col min="3605" max="3605" width="13.7109375" bestFit="1" customWidth="1"/>
    <col min="3842" max="3842" width="59.5703125" customWidth="1"/>
    <col min="3843" max="3843" width="10.7109375" customWidth="1"/>
    <col min="3844" max="3845" width="7.85546875" customWidth="1"/>
    <col min="3846" max="3846" width="8" customWidth="1"/>
    <col min="3847" max="3852" width="7.7109375" customWidth="1"/>
    <col min="3853" max="3855" width="0" hidden="1" customWidth="1"/>
    <col min="3856" max="3856" width="10.7109375" customWidth="1"/>
    <col min="3857" max="3858" width="9.7109375" customWidth="1"/>
    <col min="3861" max="3861" width="13.7109375" bestFit="1" customWidth="1"/>
    <col min="4098" max="4098" width="59.5703125" customWidth="1"/>
    <col min="4099" max="4099" width="10.7109375" customWidth="1"/>
    <col min="4100" max="4101" width="7.85546875" customWidth="1"/>
    <col min="4102" max="4102" width="8" customWidth="1"/>
    <col min="4103" max="4108" width="7.7109375" customWidth="1"/>
    <col min="4109" max="4111" width="0" hidden="1" customWidth="1"/>
    <col min="4112" max="4112" width="10.7109375" customWidth="1"/>
    <col min="4113" max="4114" width="9.7109375" customWidth="1"/>
    <col min="4117" max="4117" width="13.7109375" bestFit="1" customWidth="1"/>
    <col min="4354" max="4354" width="59.5703125" customWidth="1"/>
    <col min="4355" max="4355" width="10.7109375" customWidth="1"/>
    <col min="4356" max="4357" width="7.85546875" customWidth="1"/>
    <col min="4358" max="4358" width="8" customWidth="1"/>
    <col min="4359" max="4364" width="7.7109375" customWidth="1"/>
    <col min="4365" max="4367" width="0" hidden="1" customWidth="1"/>
    <col min="4368" max="4368" width="10.7109375" customWidth="1"/>
    <col min="4369" max="4370" width="9.7109375" customWidth="1"/>
    <col min="4373" max="4373" width="13.7109375" bestFit="1" customWidth="1"/>
    <col min="4610" max="4610" width="59.5703125" customWidth="1"/>
    <col min="4611" max="4611" width="10.7109375" customWidth="1"/>
    <col min="4612" max="4613" width="7.85546875" customWidth="1"/>
    <col min="4614" max="4614" width="8" customWidth="1"/>
    <col min="4615" max="4620" width="7.7109375" customWidth="1"/>
    <col min="4621" max="4623" width="0" hidden="1" customWidth="1"/>
    <col min="4624" max="4624" width="10.7109375" customWidth="1"/>
    <col min="4625" max="4626" width="9.7109375" customWidth="1"/>
    <col min="4629" max="4629" width="13.7109375" bestFit="1" customWidth="1"/>
    <col min="4866" max="4866" width="59.5703125" customWidth="1"/>
    <col min="4867" max="4867" width="10.7109375" customWidth="1"/>
    <col min="4868" max="4869" width="7.85546875" customWidth="1"/>
    <col min="4870" max="4870" width="8" customWidth="1"/>
    <col min="4871" max="4876" width="7.7109375" customWidth="1"/>
    <col min="4877" max="4879" width="0" hidden="1" customWidth="1"/>
    <col min="4880" max="4880" width="10.7109375" customWidth="1"/>
    <col min="4881" max="4882" width="9.7109375" customWidth="1"/>
    <col min="4885" max="4885" width="13.7109375" bestFit="1" customWidth="1"/>
    <col min="5122" max="5122" width="59.5703125" customWidth="1"/>
    <col min="5123" max="5123" width="10.7109375" customWidth="1"/>
    <col min="5124" max="5125" width="7.85546875" customWidth="1"/>
    <col min="5126" max="5126" width="8" customWidth="1"/>
    <col min="5127" max="5132" width="7.7109375" customWidth="1"/>
    <col min="5133" max="5135" width="0" hidden="1" customWidth="1"/>
    <col min="5136" max="5136" width="10.7109375" customWidth="1"/>
    <col min="5137" max="5138" width="9.7109375" customWidth="1"/>
    <col min="5141" max="5141" width="13.7109375" bestFit="1" customWidth="1"/>
    <col min="5378" max="5378" width="59.5703125" customWidth="1"/>
    <col min="5379" max="5379" width="10.7109375" customWidth="1"/>
    <col min="5380" max="5381" width="7.85546875" customWidth="1"/>
    <col min="5382" max="5382" width="8" customWidth="1"/>
    <col min="5383" max="5388" width="7.7109375" customWidth="1"/>
    <col min="5389" max="5391" width="0" hidden="1" customWidth="1"/>
    <col min="5392" max="5392" width="10.7109375" customWidth="1"/>
    <col min="5393" max="5394" width="9.7109375" customWidth="1"/>
    <col min="5397" max="5397" width="13.7109375" bestFit="1" customWidth="1"/>
    <col min="5634" max="5634" width="59.5703125" customWidth="1"/>
    <col min="5635" max="5635" width="10.7109375" customWidth="1"/>
    <col min="5636" max="5637" width="7.85546875" customWidth="1"/>
    <col min="5638" max="5638" width="8" customWidth="1"/>
    <col min="5639" max="5644" width="7.7109375" customWidth="1"/>
    <col min="5645" max="5647" width="0" hidden="1" customWidth="1"/>
    <col min="5648" max="5648" width="10.7109375" customWidth="1"/>
    <col min="5649" max="5650" width="9.7109375" customWidth="1"/>
    <col min="5653" max="5653" width="13.7109375" bestFit="1" customWidth="1"/>
    <col min="5890" max="5890" width="59.5703125" customWidth="1"/>
    <col min="5891" max="5891" width="10.7109375" customWidth="1"/>
    <col min="5892" max="5893" width="7.85546875" customWidth="1"/>
    <col min="5894" max="5894" width="8" customWidth="1"/>
    <col min="5895" max="5900" width="7.7109375" customWidth="1"/>
    <col min="5901" max="5903" width="0" hidden="1" customWidth="1"/>
    <col min="5904" max="5904" width="10.7109375" customWidth="1"/>
    <col min="5905" max="5906" width="9.7109375" customWidth="1"/>
    <col min="5909" max="5909" width="13.7109375" bestFit="1" customWidth="1"/>
    <col min="6146" max="6146" width="59.5703125" customWidth="1"/>
    <col min="6147" max="6147" width="10.7109375" customWidth="1"/>
    <col min="6148" max="6149" width="7.85546875" customWidth="1"/>
    <col min="6150" max="6150" width="8" customWidth="1"/>
    <col min="6151" max="6156" width="7.7109375" customWidth="1"/>
    <col min="6157" max="6159" width="0" hidden="1" customWidth="1"/>
    <col min="6160" max="6160" width="10.7109375" customWidth="1"/>
    <col min="6161" max="6162" width="9.7109375" customWidth="1"/>
    <col min="6165" max="6165" width="13.7109375" bestFit="1" customWidth="1"/>
    <col min="6402" max="6402" width="59.5703125" customWidth="1"/>
    <col min="6403" max="6403" width="10.7109375" customWidth="1"/>
    <col min="6404" max="6405" width="7.85546875" customWidth="1"/>
    <col min="6406" max="6406" width="8" customWidth="1"/>
    <col min="6407" max="6412" width="7.7109375" customWidth="1"/>
    <col min="6413" max="6415" width="0" hidden="1" customWidth="1"/>
    <col min="6416" max="6416" width="10.7109375" customWidth="1"/>
    <col min="6417" max="6418" width="9.7109375" customWidth="1"/>
    <col min="6421" max="6421" width="13.7109375" bestFit="1" customWidth="1"/>
    <col min="6658" max="6658" width="59.5703125" customWidth="1"/>
    <col min="6659" max="6659" width="10.7109375" customWidth="1"/>
    <col min="6660" max="6661" width="7.85546875" customWidth="1"/>
    <col min="6662" max="6662" width="8" customWidth="1"/>
    <col min="6663" max="6668" width="7.7109375" customWidth="1"/>
    <col min="6669" max="6671" width="0" hidden="1" customWidth="1"/>
    <col min="6672" max="6672" width="10.7109375" customWidth="1"/>
    <col min="6673" max="6674" width="9.7109375" customWidth="1"/>
    <col min="6677" max="6677" width="13.7109375" bestFit="1" customWidth="1"/>
    <col min="6914" max="6914" width="59.5703125" customWidth="1"/>
    <col min="6915" max="6915" width="10.7109375" customWidth="1"/>
    <col min="6916" max="6917" width="7.85546875" customWidth="1"/>
    <col min="6918" max="6918" width="8" customWidth="1"/>
    <col min="6919" max="6924" width="7.7109375" customWidth="1"/>
    <col min="6925" max="6927" width="0" hidden="1" customWidth="1"/>
    <col min="6928" max="6928" width="10.7109375" customWidth="1"/>
    <col min="6929" max="6930" width="9.7109375" customWidth="1"/>
    <col min="6933" max="6933" width="13.7109375" bestFit="1" customWidth="1"/>
    <col min="7170" max="7170" width="59.5703125" customWidth="1"/>
    <col min="7171" max="7171" width="10.7109375" customWidth="1"/>
    <col min="7172" max="7173" width="7.85546875" customWidth="1"/>
    <col min="7174" max="7174" width="8" customWidth="1"/>
    <col min="7175" max="7180" width="7.7109375" customWidth="1"/>
    <col min="7181" max="7183" width="0" hidden="1" customWidth="1"/>
    <col min="7184" max="7184" width="10.7109375" customWidth="1"/>
    <col min="7185" max="7186" width="9.7109375" customWidth="1"/>
    <col min="7189" max="7189" width="13.7109375" bestFit="1" customWidth="1"/>
    <col min="7426" max="7426" width="59.5703125" customWidth="1"/>
    <col min="7427" max="7427" width="10.7109375" customWidth="1"/>
    <col min="7428" max="7429" width="7.85546875" customWidth="1"/>
    <col min="7430" max="7430" width="8" customWidth="1"/>
    <col min="7431" max="7436" width="7.7109375" customWidth="1"/>
    <col min="7437" max="7439" width="0" hidden="1" customWidth="1"/>
    <col min="7440" max="7440" width="10.7109375" customWidth="1"/>
    <col min="7441" max="7442" width="9.7109375" customWidth="1"/>
    <col min="7445" max="7445" width="13.7109375" bestFit="1" customWidth="1"/>
    <col min="7682" max="7682" width="59.5703125" customWidth="1"/>
    <col min="7683" max="7683" width="10.7109375" customWidth="1"/>
    <col min="7684" max="7685" width="7.85546875" customWidth="1"/>
    <col min="7686" max="7686" width="8" customWidth="1"/>
    <col min="7687" max="7692" width="7.7109375" customWidth="1"/>
    <col min="7693" max="7695" width="0" hidden="1" customWidth="1"/>
    <col min="7696" max="7696" width="10.7109375" customWidth="1"/>
    <col min="7697" max="7698" width="9.7109375" customWidth="1"/>
    <col min="7701" max="7701" width="13.7109375" bestFit="1" customWidth="1"/>
    <col min="7938" max="7938" width="59.5703125" customWidth="1"/>
    <col min="7939" max="7939" width="10.7109375" customWidth="1"/>
    <col min="7940" max="7941" width="7.85546875" customWidth="1"/>
    <col min="7942" max="7942" width="8" customWidth="1"/>
    <col min="7943" max="7948" width="7.7109375" customWidth="1"/>
    <col min="7949" max="7951" width="0" hidden="1" customWidth="1"/>
    <col min="7952" max="7952" width="10.7109375" customWidth="1"/>
    <col min="7953" max="7954" width="9.7109375" customWidth="1"/>
    <col min="7957" max="7957" width="13.7109375" bestFit="1" customWidth="1"/>
    <col min="8194" max="8194" width="59.5703125" customWidth="1"/>
    <col min="8195" max="8195" width="10.7109375" customWidth="1"/>
    <col min="8196" max="8197" width="7.85546875" customWidth="1"/>
    <col min="8198" max="8198" width="8" customWidth="1"/>
    <col min="8199" max="8204" width="7.7109375" customWidth="1"/>
    <col min="8205" max="8207" width="0" hidden="1" customWidth="1"/>
    <col min="8208" max="8208" width="10.7109375" customWidth="1"/>
    <col min="8209" max="8210" width="9.7109375" customWidth="1"/>
    <col min="8213" max="8213" width="13.7109375" bestFit="1" customWidth="1"/>
    <col min="8450" max="8450" width="59.5703125" customWidth="1"/>
    <col min="8451" max="8451" width="10.7109375" customWidth="1"/>
    <col min="8452" max="8453" width="7.85546875" customWidth="1"/>
    <col min="8454" max="8454" width="8" customWidth="1"/>
    <col min="8455" max="8460" width="7.7109375" customWidth="1"/>
    <col min="8461" max="8463" width="0" hidden="1" customWidth="1"/>
    <col min="8464" max="8464" width="10.7109375" customWidth="1"/>
    <col min="8465" max="8466" width="9.7109375" customWidth="1"/>
    <col min="8469" max="8469" width="13.7109375" bestFit="1" customWidth="1"/>
    <col min="8706" max="8706" width="59.5703125" customWidth="1"/>
    <col min="8707" max="8707" width="10.7109375" customWidth="1"/>
    <col min="8708" max="8709" width="7.85546875" customWidth="1"/>
    <col min="8710" max="8710" width="8" customWidth="1"/>
    <col min="8711" max="8716" width="7.7109375" customWidth="1"/>
    <col min="8717" max="8719" width="0" hidden="1" customWidth="1"/>
    <col min="8720" max="8720" width="10.7109375" customWidth="1"/>
    <col min="8721" max="8722" width="9.7109375" customWidth="1"/>
    <col min="8725" max="8725" width="13.7109375" bestFit="1" customWidth="1"/>
    <col min="8962" max="8962" width="59.5703125" customWidth="1"/>
    <col min="8963" max="8963" width="10.7109375" customWidth="1"/>
    <col min="8964" max="8965" width="7.85546875" customWidth="1"/>
    <col min="8966" max="8966" width="8" customWidth="1"/>
    <col min="8967" max="8972" width="7.7109375" customWidth="1"/>
    <col min="8973" max="8975" width="0" hidden="1" customWidth="1"/>
    <col min="8976" max="8976" width="10.7109375" customWidth="1"/>
    <col min="8977" max="8978" width="9.7109375" customWidth="1"/>
    <col min="8981" max="8981" width="13.7109375" bestFit="1" customWidth="1"/>
    <col min="9218" max="9218" width="59.5703125" customWidth="1"/>
    <col min="9219" max="9219" width="10.7109375" customWidth="1"/>
    <col min="9220" max="9221" width="7.85546875" customWidth="1"/>
    <col min="9222" max="9222" width="8" customWidth="1"/>
    <col min="9223" max="9228" width="7.7109375" customWidth="1"/>
    <col min="9229" max="9231" width="0" hidden="1" customWidth="1"/>
    <col min="9232" max="9232" width="10.7109375" customWidth="1"/>
    <col min="9233" max="9234" width="9.7109375" customWidth="1"/>
    <col min="9237" max="9237" width="13.7109375" bestFit="1" customWidth="1"/>
    <col min="9474" max="9474" width="59.5703125" customWidth="1"/>
    <col min="9475" max="9475" width="10.7109375" customWidth="1"/>
    <col min="9476" max="9477" width="7.85546875" customWidth="1"/>
    <col min="9478" max="9478" width="8" customWidth="1"/>
    <col min="9479" max="9484" width="7.7109375" customWidth="1"/>
    <col min="9485" max="9487" width="0" hidden="1" customWidth="1"/>
    <col min="9488" max="9488" width="10.7109375" customWidth="1"/>
    <col min="9489" max="9490" width="9.7109375" customWidth="1"/>
    <col min="9493" max="9493" width="13.7109375" bestFit="1" customWidth="1"/>
    <col min="9730" max="9730" width="59.5703125" customWidth="1"/>
    <col min="9731" max="9731" width="10.7109375" customWidth="1"/>
    <col min="9732" max="9733" width="7.85546875" customWidth="1"/>
    <col min="9734" max="9734" width="8" customWidth="1"/>
    <col min="9735" max="9740" width="7.7109375" customWidth="1"/>
    <col min="9741" max="9743" width="0" hidden="1" customWidth="1"/>
    <col min="9744" max="9744" width="10.7109375" customWidth="1"/>
    <col min="9745" max="9746" width="9.7109375" customWidth="1"/>
    <col min="9749" max="9749" width="13.7109375" bestFit="1" customWidth="1"/>
    <col min="9986" max="9986" width="59.5703125" customWidth="1"/>
    <col min="9987" max="9987" width="10.7109375" customWidth="1"/>
    <col min="9988" max="9989" width="7.85546875" customWidth="1"/>
    <col min="9990" max="9990" width="8" customWidth="1"/>
    <col min="9991" max="9996" width="7.7109375" customWidth="1"/>
    <col min="9997" max="9999" width="0" hidden="1" customWidth="1"/>
    <col min="10000" max="10000" width="10.7109375" customWidth="1"/>
    <col min="10001" max="10002" width="9.7109375" customWidth="1"/>
    <col min="10005" max="10005" width="13.7109375" bestFit="1" customWidth="1"/>
    <col min="10242" max="10242" width="59.5703125" customWidth="1"/>
    <col min="10243" max="10243" width="10.7109375" customWidth="1"/>
    <col min="10244" max="10245" width="7.85546875" customWidth="1"/>
    <col min="10246" max="10246" width="8" customWidth="1"/>
    <col min="10247" max="10252" width="7.7109375" customWidth="1"/>
    <col min="10253" max="10255" width="0" hidden="1" customWidth="1"/>
    <col min="10256" max="10256" width="10.7109375" customWidth="1"/>
    <col min="10257" max="10258" width="9.7109375" customWidth="1"/>
    <col min="10261" max="10261" width="13.7109375" bestFit="1" customWidth="1"/>
    <col min="10498" max="10498" width="59.5703125" customWidth="1"/>
    <col min="10499" max="10499" width="10.7109375" customWidth="1"/>
    <col min="10500" max="10501" width="7.85546875" customWidth="1"/>
    <col min="10502" max="10502" width="8" customWidth="1"/>
    <col min="10503" max="10508" width="7.7109375" customWidth="1"/>
    <col min="10509" max="10511" width="0" hidden="1" customWidth="1"/>
    <col min="10512" max="10512" width="10.7109375" customWidth="1"/>
    <col min="10513" max="10514" width="9.7109375" customWidth="1"/>
    <col min="10517" max="10517" width="13.7109375" bestFit="1" customWidth="1"/>
    <col min="10754" max="10754" width="59.5703125" customWidth="1"/>
    <col min="10755" max="10755" width="10.7109375" customWidth="1"/>
    <col min="10756" max="10757" width="7.85546875" customWidth="1"/>
    <col min="10758" max="10758" width="8" customWidth="1"/>
    <col min="10759" max="10764" width="7.7109375" customWidth="1"/>
    <col min="10765" max="10767" width="0" hidden="1" customWidth="1"/>
    <col min="10768" max="10768" width="10.7109375" customWidth="1"/>
    <col min="10769" max="10770" width="9.7109375" customWidth="1"/>
    <col min="10773" max="10773" width="13.7109375" bestFit="1" customWidth="1"/>
    <col min="11010" max="11010" width="59.5703125" customWidth="1"/>
    <col min="11011" max="11011" width="10.7109375" customWidth="1"/>
    <col min="11012" max="11013" width="7.85546875" customWidth="1"/>
    <col min="11014" max="11014" width="8" customWidth="1"/>
    <col min="11015" max="11020" width="7.7109375" customWidth="1"/>
    <col min="11021" max="11023" width="0" hidden="1" customWidth="1"/>
    <col min="11024" max="11024" width="10.7109375" customWidth="1"/>
    <col min="11025" max="11026" width="9.7109375" customWidth="1"/>
    <col min="11029" max="11029" width="13.7109375" bestFit="1" customWidth="1"/>
    <col min="11266" max="11266" width="59.5703125" customWidth="1"/>
    <col min="11267" max="11267" width="10.7109375" customWidth="1"/>
    <col min="11268" max="11269" width="7.85546875" customWidth="1"/>
    <col min="11270" max="11270" width="8" customWidth="1"/>
    <col min="11271" max="11276" width="7.7109375" customWidth="1"/>
    <col min="11277" max="11279" width="0" hidden="1" customWidth="1"/>
    <col min="11280" max="11280" width="10.7109375" customWidth="1"/>
    <col min="11281" max="11282" width="9.7109375" customWidth="1"/>
    <col min="11285" max="11285" width="13.7109375" bestFit="1" customWidth="1"/>
    <col min="11522" max="11522" width="59.5703125" customWidth="1"/>
    <col min="11523" max="11523" width="10.7109375" customWidth="1"/>
    <col min="11524" max="11525" width="7.85546875" customWidth="1"/>
    <col min="11526" max="11526" width="8" customWidth="1"/>
    <col min="11527" max="11532" width="7.7109375" customWidth="1"/>
    <col min="11533" max="11535" width="0" hidden="1" customWidth="1"/>
    <col min="11536" max="11536" width="10.7109375" customWidth="1"/>
    <col min="11537" max="11538" width="9.7109375" customWidth="1"/>
    <col min="11541" max="11541" width="13.7109375" bestFit="1" customWidth="1"/>
    <col min="11778" max="11778" width="59.5703125" customWidth="1"/>
    <col min="11779" max="11779" width="10.7109375" customWidth="1"/>
    <col min="11780" max="11781" width="7.85546875" customWidth="1"/>
    <col min="11782" max="11782" width="8" customWidth="1"/>
    <col min="11783" max="11788" width="7.7109375" customWidth="1"/>
    <col min="11789" max="11791" width="0" hidden="1" customWidth="1"/>
    <col min="11792" max="11792" width="10.7109375" customWidth="1"/>
    <col min="11793" max="11794" width="9.7109375" customWidth="1"/>
    <col min="11797" max="11797" width="13.7109375" bestFit="1" customWidth="1"/>
    <col min="12034" max="12034" width="59.5703125" customWidth="1"/>
    <col min="12035" max="12035" width="10.7109375" customWidth="1"/>
    <col min="12036" max="12037" width="7.85546875" customWidth="1"/>
    <col min="12038" max="12038" width="8" customWidth="1"/>
    <col min="12039" max="12044" width="7.7109375" customWidth="1"/>
    <col min="12045" max="12047" width="0" hidden="1" customWidth="1"/>
    <col min="12048" max="12048" width="10.7109375" customWidth="1"/>
    <col min="12049" max="12050" width="9.7109375" customWidth="1"/>
    <col min="12053" max="12053" width="13.7109375" bestFit="1" customWidth="1"/>
    <col min="12290" max="12290" width="59.5703125" customWidth="1"/>
    <col min="12291" max="12291" width="10.7109375" customWidth="1"/>
    <col min="12292" max="12293" width="7.85546875" customWidth="1"/>
    <col min="12294" max="12294" width="8" customWidth="1"/>
    <col min="12295" max="12300" width="7.7109375" customWidth="1"/>
    <col min="12301" max="12303" width="0" hidden="1" customWidth="1"/>
    <col min="12304" max="12304" width="10.7109375" customWidth="1"/>
    <col min="12305" max="12306" width="9.7109375" customWidth="1"/>
    <col min="12309" max="12309" width="13.7109375" bestFit="1" customWidth="1"/>
    <col min="12546" max="12546" width="59.5703125" customWidth="1"/>
    <col min="12547" max="12547" width="10.7109375" customWidth="1"/>
    <col min="12548" max="12549" width="7.85546875" customWidth="1"/>
    <col min="12550" max="12550" width="8" customWidth="1"/>
    <col min="12551" max="12556" width="7.7109375" customWidth="1"/>
    <col min="12557" max="12559" width="0" hidden="1" customWidth="1"/>
    <col min="12560" max="12560" width="10.7109375" customWidth="1"/>
    <col min="12561" max="12562" width="9.7109375" customWidth="1"/>
    <col min="12565" max="12565" width="13.7109375" bestFit="1" customWidth="1"/>
    <col min="12802" max="12802" width="59.5703125" customWidth="1"/>
    <col min="12803" max="12803" width="10.7109375" customWidth="1"/>
    <col min="12804" max="12805" width="7.85546875" customWidth="1"/>
    <col min="12806" max="12806" width="8" customWidth="1"/>
    <col min="12807" max="12812" width="7.7109375" customWidth="1"/>
    <col min="12813" max="12815" width="0" hidden="1" customWidth="1"/>
    <col min="12816" max="12816" width="10.7109375" customWidth="1"/>
    <col min="12817" max="12818" width="9.7109375" customWidth="1"/>
    <col min="12821" max="12821" width="13.7109375" bestFit="1" customWidth="1"/>
    <col min="13058" max="13058" width="59.5703125" customWidth="1"/>
    <col min="13059" max="13059" width="10.7109375" customWidth="1"/>
    <col min="13060" max="13061" width="7.85546875" customWidth="1"/>
    <col min="13062" max="13062" width="8" customWidth="1"/>
    <col min="13063" max="13068" width="7.7109375" customWidth="1"/>
    <col min="13069" max="13071" width="0" hidden="1" customWidth="1"/>
    <col min="13072" max="13072" width="10.7109375" customWidth="1"/>
    <col min="13073" max="13074" width="9.7109375" customWidth="1"/>
    <col min="13077" max="13077" width="13.7109375" bestFit="1" customWidth="1"/>
    <col min="13314" max="13314" width="59.5703125" customWidth="1"/>
    <col min="13315" max="13315" width="10.7109375" customWidth="1"/>
    <col min="13316" max="13317" width="7.85546875" customWidth="1"/>
    <col min="13318" max="13318" width="8" customWidth="1"/>
    <col min="13319" max="13324" width="7.7109375" customWidth="1"/>
    <col min="13325" max="13327" width="0" hidden="1" customWidth="1"/>
    <col min="13328" max="13328" width="10.7109375" customWidth="1"/>
    <col min="13329" max="13330" width="9.7109375" customWidth="1"/>
    <col min="13333" max="13333" width="13.7109375" bestFit="1" customWidth="1"/>
    <col min="13570" max="13570" width="59.5703125" customWidth="1"/>
    <col min="13571" max="13571" width="10.7109375" customWidth="1"/>
    <col min="13572" max="13573" width="7.85546875" customWidth="1"/>
    <col min="13574" max="13574" width="8" customWidth="1"/>
    <col min="13575" max="13580" width="7.7109375" customWidth="1"/>
    <col min="13581" max="13583" width="0" hidden="1" customWidth="1"/>
    <col min="13584" max="13584" width="10.7109375" customWidth="1"/>
    <col min="13585" max="13586" width="9.7109375" customWidth="1"/>
    <col min="13589" max="13589" width="13.7109375" bestFit="1" customWidth="1"/>
    <col min="13826" max="13826" width="59.5703125" customWidth="1"/>
    <col min="13827" max="13827" width="10.7109375" customWidth="1"/>
    <col min="13828" max="13829" width="7.85546875" customWidth="1"/>
    <col min="13830" max="13830" width="8" customWidth="1"/>
    <col min="13831" max="13836" width="7.7109375" customWidth="1"/>
    <col min="13837" max="13839" width="0" hidden="1" customWidth="1"/>
    <col min="13840" max="13840" width="10.7109375" customWidth="1"/>
    <col min="13841" max="13842" width="9.7109375" customWidth="1"/>
    <col min="13845" max="13845" width="13.7109375" bestFit="1" customWidth="1"/>
    <col min="14082" max="14082" width="59.5703125" customWidth="1"/>
    <col min="14083" max="14083" width="10.7109375" customWidth="1"/>
    <col min="14084" max="14085" width="7.85546875" customWidth="1"/>
    <col min="14086" max="14086" width="8" customWidth="1"/>
    <col min="14087" max="14092" width="7.7109375" customWidth="1"/>
    <col min="14093" max="14095" width="0" hidden="1" customWidth="1"/>
    <col min="14096" max="14096" width="10.7109375" customWidth="1"/>
    <col min="14097" max="14098" width="9.7109375" customWidth="1"/>
    <col min="14101" max="14101" width="13.7109375" bestFit="1" customWidth="1"/>
    <col min="14338" max="14338" width="59.5703125" customWidth="1"/>
    <col min="14339" max="14339" width="10.7109375" customWidth="1"/>
    <col min="14340" max="14341" width="7.85546875" customWidth="1"/>
    <col min="14342" max="14342" width="8" customWidth="1"/>
    <col min="14343" max="14348" width="7.7109375" customWidth="1"/>
    <col min="14349" max="14351" width="0" hidden="1" customWidth="1"/>
    <col min="14352" max="14352" width="10.7109375" customWidth="1"/>
    <col min="14353" max="14354" width="9.7109375" customWidth="1"/>
    <col min="14357" max="14357" width="13.7109375" bestFit="1" customWidth="1"/>
    <col min="14594" max="14594" width="59.5703125" customWidth="1"/>
    <col min="14595" max="14595" width="10.7109375" customWidth="1"/>
    <col min="14596" max="14597" width="7.85546875" customWidth="1"/>
    <col min="14598" max="14598" width="8" customWidth="1"/>
    <col min="14599" max="14604" width="7.7109375" customWidth="1"/>
    <col min="14605" max="14607" width="0" hidden="1" customWidth="1"/>
    <col min="14608" max="14608" width="10.7109375" customWidth="1"/>
    <col min="14609" max="14610" width="9.7109375" customWidth="1"/>
    <col min="14613" max="14613" width="13.7109375" bestFit="1" customWidth="1"/>
    <col min="14850" max="14850" width="59.5703125" customWidth="1"/>
    <col min="14851" max="14851" width="10.7109375" customWidth="1"/>
    <col min="14852" max="14853" width="7.85546875" customWidth="1"/>
    <col min="14854" max="14854" width="8" customWidth="1"/>
    <col min="14855" max="14860" width="7.7109375" customWidth="1"/>
    <col min="14861" max="14863" width="0" hidden="1" customWidth="1"/>
    <col min="14864" max="14864" width="10.7109375" customWidth="1"/>
    <col min="14865" max="14866" width="9.7109375" customWidth="1"/>
    <col min="14869" max="14869" width="13.7109375" bestFit="1" customWidth="1"/>
    <col min="15106" max="15106" width="59.5703125" customWidth="1"/>
    <col min="15107" max="15107" width="10.7109375" customWidth="1"/>
    <col min="15108" max="15109" width="7.85546875" customWidth="1"/>
    <col min="15110" max="15110" width="8" customWidth="1"/>
    <col min="15111" max="15116" width="7.7109375" customWidth="1"/>
    <col min="15117" max="15119" width="0" hidden="1" customWidth="1"/>
    <col min="15120" max="15120" width="10.7109375" customWidth="1"/>
    <col min="15121" max="15122" width="9.7109375" customWidth="1"/>
    <col min="15125" max="15125" width="13.7109375" bestFit="1" customWidth="1"/>
    <col min="15362" max="15362" width="59.5703125" customWidth="1"/>
    <col min="15363" max="15363" width="10.7109375" customWidth="1"/>
    <col min="15364" max="15365" width="7.85546875" customWidth="1"/>
    <col min="15366" max="15366" width="8" customWidth="1"/>
    <col min="15367" max="15372" width="7.7109375" customWidth="1"/>
    <col min="15373" max="15375" width="0" hidden="1" customWidth="1"/>
    <col min="15376" max="15376" width="10.7109375" customWidth="1"/>
    <col min="15377" max="15378" width="9.7109375" customWidth="1"/>
    <col min="15381" max="15381" width="13.7109375" bestFit="1" customWidth="1"/>
    <col min="15618" max="15618" width="59.5703125" customWidth="1"/>
    <col min="15619" max="15619" width="10.7109375" customWidth="1"/>
    <col min="15620" max="15621" width="7.85546875" customWidth="1"/>
    <col min="15622" max="15622" width="8" customWidth="1"/>
    <col min="15623" max="15628" width="7.7109375" customWidth="1"/>
    <col min="15629" max="15631" width="0" hidden="1" customWidth="1"/>
    <col min="15632" max="15632" width="10.7109375" customWidth="1"/>
    <col min="15633" max="15634" width="9.7109375" customWidth="1"/>
    <col min="15637" max="15637" width="13.7109375" bestFit="1" customWidth="1"/>
    <col min="15874" max="15874" width="59.5703125" customWidth="1"/>
    <col min="15875" max="15875" width="10.7109375" customWidth="1"/>
    <col min="15876" max="15877" width="7.85546875" customWidth="1"/>
    <col min="15878" max="15878" width="8" customWidth="1"/>
    <col min="15879" max="15884" width="7.7109375" customWidth="1"/>
    <col min="15885" max="15887" width="0" hidden="1" customWidth="1"/>
    <col min="15888" max="15888" width="10.7109375" customWidth="1"/>
    <col min="15889" max="15890" width="9.7109375" customWidth="1"/>
    <col min="15893" max="15893" width="13.7109375" bestFit="1" customWidth="1"/>
    <col min="16130" max="16130" width="59.5703125" customWidth="1"/>
    <col min="16131" max="16131" width="10.7109375" customWidth="1"/>
    <col min="16132" max="16133" width="7.85546875" customWidth="1"/>
    <col min="16134" max="16134" width="8" customWidth="1"/>
    <col min="16135" max="16140" width="7.7109375" customWidth="1"/>
    <col min="16141" max="16143" width="0" hidden="1" customWidth="1"/>
    <col min="16144" max="16144" width="10.7109375" customWidth="1"/>
    <col min="16145" max="16146" width="9.7109375" customWidth="1"/>
    <col min="16149" max="16149" width="13.7109375" bestFit="1" customWidth="1"/>
  </cols>
  <sheetData>
    <row r="1" spans="1:22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2" ht="15.75" x14ac:dyDescent="0.25">
      <c r="B2" s="8" t="s">
        <v>66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T2" s="2"/>
      <c r="U2" s="2"/>
    </row>
    <row r="3" spans="1:22" ht="16.5" customHeight="1" x14ac:dyDescent="0.25">
      <c r="B3" s="8" t="s">
        <v>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2"/>
      <c r="U3" s="2"/>
    </row>
    <row r="4" spans="1:22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T4" s="2"/>
      <c r="U4" s="2"/>
      <c r="V4" s="2"/>
    </row>
    <row r="5" spans="1:22" ht="21" customHeight="1" x14ac:dyDescent="0.25">
      <c r="B5" s="29" t="s">
        <v>1</v>
      </c>
      <c r="C5" s="26" t="s">
        <v>58</v>
      </c>
      <c r="D5" s="30" t="s">
        <v>60</v>
      </c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1" t="s">
        <v>40</v>
      </c>
      <c r="R5" s="31"/>
      <c r="T5" s="2"/>
      <c r="U5" s="2"/>
      <c r="V5" s="2"/>
    </row>
    <row r="6" spans="1:22" ht="31.5" customHeight="1" x14ac:dyDescent="0.25">
      <c r="A6" s="2"/>
      <c r="B6" s="29"/>
      <c r="C6" s="20" t="s">
        <v>63</v>
      </c>
      <c r="D6" s="27" t="s">
        <v>41</v>
      </c>
      <c r="E6" s="27" t="s">
        <v>42</v>
      </c>
      <c r="F6" s="27" t="s">
        <v>43</v>
      </c>
      <c r="G6" s="27" t="s">
        <v>44</v>
      </c>
      <c r="H6" s="27" t="s">
        <v>45</v>
      </c>
      <c r="I6" s="27" t="s">
        <v>46</v>
      </c>
      <c r="J6" s="27" t="s">
        <v>47</v>
      </c>
      <c r="K6" s="27" t="s">
        <v>48</v>
      </c>
      <c r="L6" s="27" t="s">
        <v>49</v>
      </c>
      <c r="M6" s="27" t="s">
        <v>50</v>
      </c>
      <c r="N6" s="27" t="s">
        <v>51</v>
      </c>
      <c r="O6" s="27" t="s">
        <v>52</v>
      </c>
      <c r="P6" s="27" t="s">
        <v>64</v>
      </c>
      <c r="Q6" s="27" t="s">
        <v>4</v>
      </c>
      <c r="R6" s="27" t="s">
        <v>3</v>
      </c>
      <c r="T6" s="2"/>
      <c r="U6" s="2"/>
      <c r="V6" s="2"/>
    </row>
    <row r="7" spans="1:22" ht="21" customHeight="1" x14ac:dyDescent="0.25">
      <c r="A7" s="2"/>
      <c r="B7" s="21" t="s">
        <v>53</v>
      </c>
      <c r="C7" s="22">
        <f>+C8+C40</f>
        <v>4762.35016</v>
      </c>
      <c r="D7" s="22">
        <f>+D8+D40</f>
        <v>517.72319999999991</v>
      </c>
      <c r="E7" s="22">
        <f t="shared" ref="E7:O7" si="0">+E8+E40</f>
        <v>381.00759999999997</v>
      </c>
      <c r="F7" s="22">
        <f t="shared" si="0"/>
        <v>409.90410000000008</v>
      </c>
      <c r="G7" s="22">
        <f t="shared" si="0"/>
        <v>556.59879999999998</v>
      </c>
      <c r="H7" s="22">
        <f t="shared" si="0"/>
        <v>264.32071000000002</v>
      </c>
      <c r="I7" s="22">
        <f t="shared" si="0"/>
        <v>355.28440000000001</v>
      </c>
      <c r="J7" s="22">
        <f t="shared" si="0"/>
        <v>370.27381000000003</v>
      </c>
      <c r="K7" s="22">
        <f t="shared" si="0"/>
        <v>375.69029999999998</v>
      </c>
      <c r="L7" s="22">
        <f t="shared" si="0"/>
        <v>398.91910000000001</v>
      </c>
      <c r="M7" s="22">
        <f t="shared" si="0"/>
        <v>384.61759999999998</v>
      </c>
      <c r="N7" s="22">
        <f t="shared" si="0"/>
        <v>386.9418</v>
      </c>
      <c r="O7" s="22">
        <f t="shared" si="0"/>
        <v>0</v>
      </c>
      <c r="P7" s="22">
        <f t="shared" ref="P7:P43" si="1">SUM(D7:O7)</f>
        <v>4401.2814200000003</v>
      </c>
      <c r="Q7" s="23">
        <f t="shared" ref="Q7:Q43" si="2">+P7-C7</f>
        <v>-361.06873999999971</v>
      </c>
      <c r="R7" s="23">
        <f t="shared" ref="R7:R43" si="3">+Q7/C7*100</f>
        <v>-7.5817343930879648</v>
      </c>
      <c r="T7" s="4"/>
      <c r="U7" s="4"/>
      <c r="V7" s="2"/>
    </row>
    <row r="8" spans="1:22" ht="21" customHeight="1" x14ac:dyDescent="0.25">
      <c r="A8" s="2"/>
      <c r="B8" s="24" t="s">
        <v>6</v>
      </c>
      <c r="C8" s="11">
        <f>+C9+C12+C16+C17+C24+C32</f>
        <v>4543.28424</v>
      </c>
      <c r="D8" s="11">
        <f>+D9+D12+D16+D17+D24+D32</f>
        <v>470.44009999999997</v>
      </c>
      <c r="E8" s="11">
        <f t="shared" ref="E8:O8" si="4">+E9+E12+E16+E17+E24+E32</f>
        <v>367.49339999999995</v>
      </c>
      <c r="F8" s="11">
        <f t="shared" si="4"/>
        <v>368.00350000000009</v>
      </c>
      <c r="G8" s="11">
        <f t="shared" si="4"/>
        <v>550.93489999999997</v>
      </c>
      <c r="H8" s="11">
        <f t="shared" si="4"/>
        <v>255.86041</v>
      </c>
      <c r="I8" s="11">
        <f t="shared" si="4"/>
        <v>348.3965</v>
      </c>
      <c r="J8" s="11">
        <f t="shared" si="4"/>
        <v>360.13521000000003</v>
      </c>
      <c r="K8" s="11">
        <f t="shared" si="4"/>
        <v>364.8655</v>
      </c>
      <c r="L8" s="11">
        <f t="shared" si="4"/>
        <v>384.14940000000001</v>
      </c>
      <c r="M8" s="11">
        <f t="shared" si="4"/>
        <v>371.53789999999998</v>
      </c>
      <c r="N8" s="11">
        <f t="shared" si="4"/>
        <v>371.8698</v>
      </c>
      <c r="O8" s="11">
        <f t="shared" si="4"/>
        <v>0</v>
      </c>
      <c r="P8" s="11">
        <f t="shared" si="1"/>
        <v>4213.6866199999995</v>
      </c>
      <c r="Q8" s="11">
        <f t="shared" si="2"/>
        <v>-329.59762000000046</v>
      </c>
      <c r="R8" s="11">
        <f t="shared" si="3"/>
        <v>-7.2546114790299905</v>
      </c>
      <c r="T8" s="4"/>
      <c r="U8" s="4"/>
      <c r="V8" s="4"/>
    </row>
    <row r="9" spans="1:22" ht="21" customHeight="1" x14ac:dyDescent="0.25">
      <c r="A9" s="2"/>
      <c r="B9" s="25" t="s">
        <v>7</v>
      </c>
      <c r="C9" s="11">
        <f>SUM(C10:C11)</f>
        <v>2029.9683999999997</v>
      </c>
      <c r="D9" s="11">
        <f>SUM(D10:D11)</f>
        <v>222.24670000000003</v>
      </c>
      <c r="E9" s="11">
        <f t="shared" ref="E9:N9" si="5">SUM(E10:E11)</f>
        <v>178.35309999999998</v>
      </c>
      <c r="F9" s="11">
        <f t="shared" si="5"/>
        <v>184.20840000000001</v>
      </c>
      <c r="G9" s="11">
        <f t="shared" si="5"/>
        <v>145.226</v>
      </c>
      <c r="H9" s="11">
        <f t="shared" si="5"/>
        <v>121.94840000000001</v>
      </c>
      <c r="I9" s="11">
        <f t="shared" si="5"/>
        <v>137.8347</v>
      </c>
      <c r="J9" s="11">
        <f t="shared" si="5"/>
        <v>158.60590000000002</v>
      </c>
      <c r="K9" s="11">
        <f t="shared" si="5"/>
        <v>160.16209999999998</v>
      </c>
      <c r="L9" s="11">
        <f t="shared" si="5"/>
        <v>176.74079999999998</v>
      </c>
      <c r="M9" s="11">
        <f t="shared" si="5"/>
        <v>188.1671</v>
      </c>
      <c r="N9" s="11">
        <f t="shared" si="5"/>
        <v>185.90519999999998</v>
      </c>
      <c r="O9" s="11">
        <f t="shared" ref="O9" si="6">SUM(O10:O11)</f>
        <v>0</v>
      </c>
      <c r="P9" s="11">
        <f t="shared" si="1"/>
        <v>1859.3984000000003</v>
      </c>
      <c r="Q9" s="11">
        <f t="shared" si="2"/>
        <v>-170.56999999999948</v>
      </c>
      <c r="R9" s="11">
        <f t="shared" si="3"/>
        <v>-8.4025938531850795</v>
      </c>
      <c r="T9" s="4"/>
      <c r="U9" s="4"/>
      <c r="V9" s="4"/>
    </row>
    <row r="10" spans="1:22" ht="15" customHeight="1" x14ac:dyDescent="0.25">
      <c r="A10" s="2"/>
      <c r="B10" s="16" t="s">
        <v>8</v>
      </c>
      <c r="C10" s="12">
        <v>938.98269999999991</v>
      </c>
      <c r="D10" s="12">
        <v>120.20110000000001</v>
      </c>
      <c r="E10" s="12">
        <v>88.830700000000007</v>
      </c>
      <c r="F10" s="12">
        <v>92.572699999999998</v>
      </c>
      <c r="G10" s="12">
        <v>79.706400000000002</v>
      </c>
      <c r="H10" s="12">
        <v>58.301600000000008</v>
      </c>
      <c r="I10" s="12">
        <v>62.149300000000011</v>
      </c>
      <c r="J10" s="12">
        <v>71.7928</v>
      </c>
      <c r="K10" s="12">
        <v>77.001799999999989</v>
      </c>
      <c r="L10" s="12">
        <v>89.265299999999996</v>
      </c>
      <c r="M10" s="12">
        <v>89.538800000000009</v>
      </c>
      <c r="N10" s="12">
        <v>89.024199999999993</v>
      </c>
      <c r="O10" s="12"/>
      <c r="P10" s="12">
        <f t="shared" si="1"/>
        <v>918.38470000000018</v>
      </c>
      <c r="Q10" s="12">
        <f t="shared" si="2"/>
        <v>-20.597999999999729</v>
      </c>
      <c r="R10" s="12">
        <f t="shared" si="3"/>
        <v>-2.1936506391438022</v>
      </c>
      <c r="T10" s="4"/>
      <c r="U10" s="4"/>
      <c r="V10" s="4"/>
    </row>
    <row r="11" spans="1:22" ht="15" customHeight="1" x14ac:dyDescent="0.25">
      <c r="A11" s="2"/>
      <c r="B11" s="16" t="s">
        <v>9</v>
      </c>
      <c r="C11" s="12">
        <v>1090.9857</v>
      </c>
      <c r="D11" s="12">
        <v>102.04560000000001</v>
      </c>
      <c r="E11" s="12">
        <v>89.52239999999999</v>
      </c>
      <c r="F11" s="12">
        <v>91.635700000000014</v>
      </c>
      <c r="G11" s="12">
        <v>65.519599999999997</v>
      </c>
      <c r="H11" s="12">
        <v>63.646799999999999</v>
      </c>
      <c r="I11" s="12">
        <v>75.685399999999987</v>
      </c>
      <c r="J11" s="12">
        <v>86.813100000000006</v>
      </c>
      <c r="K11" s="12">
        <v>83.160299999999992</v>
      </c>
      <c r="L11" s="12">
        <v>87.475499999999997</v>
      </c>
      <c r="M11" s="12">
        <v>98.628299999999996</v>
      </c>
      <c r="N11" s="12">
        <v>96.881</v>
      </c>
      <c r="O11" s="12"/>
      <c r="P11" s="12">
        <f>SUM(D11:O11)</f>
        <v>941.01369999999986</v>
      </c>
      <c r="Q11" s="12">
        <f t="shared" si="2"/>
        <v>-149.97200000000009</v>
      </c>
      <c r="R11" s="12">
        <f t="shared" si="3"/>
        <v>-13.746467987618912</v>
      </c>
      <c r="T11" s="4"/>
      <c r="U11" s="4"/>
      <c r="V11" s="4"/>
    </row>
    <row r="12" spans="1:22" ht="21" customHeight="1" x14ac:dyDescent="0.25">
      <c r="A12" s="2"/>
      <c r="B12" s="25" t="s">
        <v>10</v>
      </c>
      <c r="C12" s="11">
        <f>SUM(C13:C15)</f>
        <v>1805.4690999999998</v>
      </c>
      <c r="D12" s="11">
        <f>SUM(D13:D15)</f>
        <v>188.18170000000001</v>
      </c>
      <c r="E12" s="11">
        <f t="shared" ref="E12:N12" si="7">SUM(E13:E15)</f>
        <v>133.56609999999998</v>
      </c>
      <c r="F12" s="11">
        <f t="shared" si="7"/>
        <v>128.99029999999999</v>
      </c>
      <c r="G12" s="11">
        <f t="shared" si="7"/>
        <v>311.0865</v>
      </c>
      <c r="H12" s="11">
        <f t="shared" si="7"/>
        <v>102.00900000000001</v>
      </c>
      <c r="I12" s="11">
        <f t="shared" si="7"/>
        <v>155.16850000000002</v>
      </c>
      <c r="J12" s="11">
        <f t="shared" si="7"/>
        <v>158.20249999999999</v>
      </c>
      <c r="K12" s="11">
        <f t="shared" si="7"/>
        <v>161.0943</v>
      </c>
      <c r="L12" s="11">
        <f t="shared" si="7"/>
        <v>161.60580000000002</v>
      </c>
      <c r="M12" s="11">
        <f t="shared" si="7"/>
        <v>131.08340000000001</v>
      </c>
      <c r="N12" s="11">
        <f t="shared" si="7"/>
        <v>131.7073</v>
      </c>
      <c r="O12" s="11">
        <f t="shared" ref="O12" si="8">SUM(O13:O15)</f>
        <v>0</v>
      </c>
      <c r="P12" s="11">
        <f t="shared" si="1"/>
        <v>1762.6954000000001</v>
      </c>
      <c r="Q12" s="11">
        <f t="shared" si="2"/>
        <v>-42.773699999999735</v>
      </c>
      <c r="R12" s="11">
        <f t="shared" si="3"/>
        <v>-2.3691183637537598</v>
      </c>
      <c r="T12" s="4"/>
      <c r="U12" s="4"/>
      <c r="V12" s="4"/>
    </row>
    <row r="13" spans="1:22" ht="15" customHeight="1" x14ac:dyDescent="0.25">
      <c r="A13" s="2"/>
      <c r="B13" s="16" t="s">
        <v>8</v>
      </c>
      <c r="C13" s="12">
        <v>469.36310000000003</v>
      </c>
      <c r="D13" s="12">
        <v>0.8758999999999999</v>
      </c>
      <c r="E13" s="12">
        <v>4.9178000000000006</v>
      </c>
      <c r="F13" s="12">
        <v>11.9087</v>
      </c>
      <c r="G13" s="12">
        <v>194.87920000000003</v>
      </c>
      <c r="H13" s="12">
        <v>17.262699999999999</v>
      </c>
      <c r="I13" s="12">
        <v>71.557600000000008</v>
      </c>
      <c r="J13" s="12">
        <v>51.475699999999996</v>
      </c>
      <c r="K13" s="12">
        <v>56.166400000000003</v>
      </c>
      <c r="L13" s="12">
        <v>58.959099999999999</v>
      </c>
      <c r="M13" s="12">
        <v>20.309300000000004</v>
      </c>
      <c r="N13" s="12">
        <v>16.722200000000001</v>
      </c>
      <c r="O13" s="12"/>
      <c r="P13" s="12">
        <f t="shared" si="1"/>
        <v>505.03460000000007</v>
      </c>
      <c r="Q13" s="12">
        <f t="shared" si="2"/>
        <v>35.671500000000037</v>
      </c>
      <c r="R13" s="12">
        <f t="shared" si="3"/>
        <v>7.5999796319736328</v>
      </c>
      <c r="T13" s="4"/>
      <c r="U13" s="4"/>
      <c r="V13" s="4"/>
    </row>
    <row r="14" spans="1:22" ht="15" customHeight="1" x14ac:dyDescent="0.25">
      <c r="A14" s="2"/>
      <c r="B14" s="16" t="s">
        <v>11</v>
      </c>
      <c r="C14" s="12">
        <v>899.54689999999994</v>
      </c>
      <c r="D14" s="12">
        <v>133.54910000000001</v>
      </c>
      <c r="E14" s="12">
        <v>82.937099999999987</v>
      </c>
      <c r="F14" s="12">
        <v>73.839300000000009</v>
      </c>
      <c r="G14" s="12">
        <v>83.027699999999996</v>
      </c>
      <c r="H14" s="12">
        <v>64.884800000000013</v>
      </c>
      <c r="I14" s="12">
        <v>64.468299999999999</v>
      </c>
      <c r="J14" s="12">
        <v>82.778899999999993</v>
      </c>
      <c r="K14" s="12">
        <v>74.75139999999999</v>
      </c>
      <c r="L14" s="12">
        <v>70.220200000000006</v>
      </c>
      <c r="M14" s="12">
        <v>74.125600000000006</v>
      </c>
      <c r="N14" s="12">
        <v>74.74260000000001</v>
      </c>
      <c r="O14" s="12"/>
      <c r="P14" s="12">
        <f t="shared" si="1"/>
        <v>879.32500000000005</v>
      </c>
      <c r="Q14" s="12">
        <f t="shared" si="2"/>
        <v>-20.221899999999891</v>
      </c>
      <c r="R14" s="12">
        <f t="shared" si="3"/>
        <v>-2.2480095256845303</v>
      </c>
      <c r="T14" s="4"/>
      <c r="U14" s="4"/>
      <c r="V14" s="4"/>
    </row>
    <row r="15" spans="1:22" ht="15" customHeight="1" x14ac:dyDescent="0.25">
      <c r="A15" s="2"/>
      <c r="B15" s="16" t="s">
        <v>12</v>
      </c>
      <c r="C15" s="12">
        <v>436.55910000000006</v>
      </c>
      <c r="D15" s="12">
        <v>53.756699999999995</v>
      </c>
      <c r="E15" s="12">
        <v>45.711199999999998</v>
      </c>
      <c r="F15" s="12">
        <v>43.2423</v>
      </c>
      <c r="G15" s="12">
        <v>33.179600000000001</v>
      </c>
      <c r="H15" s="12">
        <v>19.861500000000003</v>
      </c>
      <c r="I15" s="12">
        <v>19.142600000000005</v>
      </c>
      <c r="J15" s="12">
        <v>23.947899999999997</v>
      </c>
      <c r="K15" s="12">
        <v>30.176500000000001</v>
      </c>
      <c r="L15" s="12">
        <v>32.426499999999997</v>
      </c>
      <c r="M15" s="12">
        <v>36.648499999999999</v>
      </c>
      <c r="N15" s="12">
        <v>40.2425</v>
      </c>
      <c r="O15" s="12"/>
      <c r="P15" s="12">
        <f t="shared" si="1"/>
        <v>378.33580000000001</v>
      </c>
      <c r="Q15" s="12">
        <f t="shared" si="2"/>
        <v>-58.223300000000052</v>
      </c>
      <c r="R15" s="12">
        <f t="shared" si="3"/>
        <v>-13.336865501142924</v>
      </c>
      <c r="T15" s="4"/>
      <c r="U15" s="4"/>
      <c r="V15" s="4"/>
    </row>
    <row r="16" spans="1:22" ht="21" customHeight="1" x14ac:dyDescent="0.25">
      <c r="A16" s="2"/>
      <c r="B16" s="25" t="s">
        <v>54</v>
      </c>
      <c r="C16" s="11">
        <v>213.59429999999998</v>
      </c>
      <c r="D16" s="11">
        <v>18.436400000000003</v>
      </c>
      <c r="E16" s="11">
        <v>17.283699999999996</v>
      </c>
      <c r="F16" s="11">
        <v>15.547899999999998</v>
      </c>
      <c r="G16" s="11">
        <v>10.636900000000001</v>
      </c>
      <c r="H16" s="11">
        <v>9.3835999999999977</v>
      </c>
      <c r="I16" s="11">
        <v>11.121099999999998</v>
      </c>
      <c r="J16" s="11">
        <v>13.419600000000001</v>
      </c>
      <c r="K16" s="11">
        <v>14.2125</v>
      </c>
      <c r="L16" s="11">
        <v>16.133800000000001</v>
      </c>
      <c r="M16" s="11">
        <v>18.515199999999997</v>
      </c>
      <c r="N16" s="11">
        <v>20.088799999999999</v>
      </c>
      <c r="O16" s="11"/>
      <c r="P16" s="11">
        <f>SUM(D16:O16)</f>
        <v>164.77949999999998</v>
      </c>
      <c r="Q16" s="11">
        <f t="shared" si="2"/>
        <v>-48.814799999999991</v>
      </c>
      <c r="R16" s="11">
        <f t="shared" si="3"/>
        <v>-22.853980653978123</v>
      </c>
      <c r="T16" s="4"/>
      <c r="U16" s="4"/>
      <c r="V16" s="4"/>
    </row>
    <row r="17" spans="1:22" ht="21" customHeight="1" x14ac:dyDescent="0.25">
      <c r="A17" s="2"/>
      <c r="B17" s="25" t="s">
        <v>14</v>
      </c>
      <c r="C17" s="11">
        <f>SUM(C18:C23)</f>
        <v>175.25392999999997</v>
      </c>
      <c r="D17" s="11">
        <f>SUM(D18:D23)</f>
        <v>18.125299999999996</v>
      </c>
      <c r="E17" s="11">
        <f t="shared" ref="E17:N17" si="9">SUM(E18:E23)</f>
        <v>15.879099999999999</v>
      </c>
      <c r="F17" s="11">
        <f t="shared" si="9"/>
        <v>15.548800000000002</v>
      </c>
      <c r="G17" s="11">
        <f t="shared" si="9"/>
        <v>13.373900000000003</v>
      </c>
      <c r="H17" s="11">
        <f t="shared" si="9"/>
        <v>11.869699999999998</v>
      </c>
      <c r="I17" s="11">
        <f t="shared" si="9"/>
        <v>11.518099999999999</v>
      </c>
      <c r="J17" s="11">
        <f t="shared" si="9"/>
        <v>14.80171</v>
      </c>
      <c r="K17" s="11">
        <f t="shared" si="9"/>
        <v>16.762599999999999</v>
      </c>
      <c r="L17" s="11">
        <f t="shared" si="9"/>
        <v>14.649800000000001</v>
      </c>
      <c r="M17" s="11">
        <f t="shared" si="9"/>
        <v>17.492599999999996</v>
      </c>
      <c r="N17" s="11">
        <f t="shared" si="9"/>
        <v>17.561799999999998</v>
      </c>
      <c r="O17" s="11">
        <f t="shared" ref="O17" si="10">SUM(O18:O23)</f>
        <v>0</v>
      </c>
      <c r="P17" s="11">
        <f t="shared" si="1"/>
        <v>167.58341000000001</v>
      </c>
      <c r="Q17" s="11">
        <f t="shared" si="2"/>
        <v>-7.6705199999999536</v>
      </c>
      <c r="R17" s="11">
        <f t="shared" si="3"/>
        <v>-4.3768034189019067</v>
      </c>
      <c r="T17" s="4"/>
      <c r="U17" s="4"/>
      <c r="V17" s="4"/>
    </row>
    <row r="18" spans="1:22" ht="15" customHeight="1" x14ac:dyDescent="0.25">
      <c r="A18" s="2"/>
      <c r="B18" s="16" t="s">
        <v>15</v>
      </c>
      <c r="C18" s="12">
        <v>23.024010000000001</v>
      </c>
      <c r="D18" s="12">
        <v>1.5365</v>
      </c>
      <c r="E18" s="12">
        <v>1.6237999999999999</v>
      </c>
      <c r="F18" s="12">
        <v>7.6399999999999988</v>
      </c>
      <c r="G18" s="12">
        <v>5.6730999999999998</v>
      </c>
      <c r="H18" s="12">
        <v>0.88749999999999996</v>
      </c>
      <c r="I18" s="12">
        <v>1.4458000000000002</v>
      </c>
      <c r="J18" s="12">
        <v>1.9172</v>
      </c>
      <c r="K18" s="12">
        <v>2.3660999999999999</v>
      </c>
      <c r="L18" s="12">
        <v>2.1797999999999997</v>
      </c>
      <c r="M18" s="12">
        <v>3.4788999999999999</v>
      </c>
      <c r="N18" s="12">
        <v>3.1297999999999999</v>
      </c>
      <c r="O18" s="12"/>
      <c r="P18" s="12">
        <f t="shared" si="1"/>
        <v>31.878499999999999</v>
      </c>
      <c r="Q18" s="12">
        <f t="shared" si="2"/>
        <v>8.8544899999999984</v>
      </c>
      <c r="R18" s="12">
        <f t="shared" si="3"/>
        <v>38.457636180665304</v>
      </c>
      <c r="T18" s="4"/>
      <c r="U18" s="4"/>
      <c r="V18" s="4"/>
    </row>
    <row r="19" spans="1:22" ht="15" customHeight="1" x14ac:dyDescent="0.25">
      <c r="A19" s="2"/>
      <c r="B19" s="16" t="s">
        <v>16</v>
      </c>
      <c r="C19" s="12">
        <v>73.973699999999994</v>
      </c>
      <c r="D19" s="12">
        <v>9.5558999999999994</v>
      </c>
      <c r="E19" s="12">
        <v>6.4860999999999995</v>
      </c>
      <c r="F19" s="12">
        <v>1.3146000000000002</v>
      </c>
      <c r="G19" s="12">
        <v>0.81830000000000003</v>
      </c>
      <c r="H19" s="12">
        <v>4.3789999999999996</v>
      </c>
      <c r="I19" s="12">
        <v>2.2778</v>
      </c>
      <c r="J19" s="12">
        <v>5.6728000000000005</v>
      </c>
      <c r="K19" s="12">
        <v>6.7282999999999991</v>
      </c>
      <c r="L19" s="12">
        <v>6.1883999999999997</v>
      </c>
      <c r="M19" s="12">
        <v>7.6575999999999995</v>
      </c>
      <c r="N19" s="12">
        <v>7.7340999999999989</v>
      </c>
      <c r="O19" s="12"/>
      <c r="P19" s="12">
        <f t="shared" si="1"/>
        <v>58.812899999999999</v>
      </c>
      <c r="Q19" s="12">
        <f t="shared" si="2"/>
        <v>-15.160799999999995</v>
      </c>
      <c r="R19" s="12">
        <f t="shared" si="3"/>
        <v>-20.494851548590912</v>
      </c>
      <c r="T19" s="4"/>
      <c r="U19" s="4"/>
      <c r="V19" s="4"/>
    </row>
    <row r="20" spans="1:22" ht="15" customHeight="1" x14ac:dyDescent="0.25">
      <c r="A20" s="2"/>
      <c r="B20" s="16" t="s">
        <v>17</v>
      </c>
      <c r="C20" s="12">
        <v>22.595899999999997</v>
      </c>
      <c r="D20" s="12">
        <v>1.4665999999999999</v>
      </c>
      <c r="E20" s="12">
        <v>3.0046000000000004</v>
      </c>
      <c r="F20" s="12">
        <v>1.4778000000000002</v>
      </c>
      <c r="G20" s="12">
        <v>2.1563000000000003</v>
      </c>
      <c r="H20" s="12">
        <v>2.0996999999999999</v>
      </c>
      <c r="I20" s="12">
        <v>3.8367</v>
      </c>
      <c r="J20" s="12">
        <v>2.8688000000000002</v>
      </c>
      <c r="K20" s="12">
        <v>2.7715000000000001</v>
      </c>
      <c r="L20" s="12">
        <v>1.6234999999999999</v>
      </c>
      <c r="M20" s="12">
        <v>1.4097</v>
      </c>
      <c r="N20" s="12">
        <v>1.4213000000000002</v>
      </c>
      <c r="O20" s="12"/>
      <c r="P20" s="12">
        <f t="shared" si="1"/>
        <v>24.136500000000002</v>
      </c>
      <c r="Q20" s="12">
        <f t="shared" si="2"/>
        <v>1.5406000000000049</v>
      </c>
      <c r="R20" s="12">
        <f t="shared" si="3"/>
        <v>6.818051062360893</v>
      </c>
      <c r="T20" s="4"/>
      <c r="U20" s="4"/>
      <c r="V20" s="4"/>
    </row>
    <row r="21" spans="1:22" ht="15" customHeight="1" x14ac:dyDescent="0.25">
      <c r="A21" s="2"/>
      <c r="B21" s="16" t="s">
        <v>18</v>
      </c>
      <c r="C21" s="12">
        <v>47.167619999999992</v>
      </c>
      <c r="D21" s="12">
        <v>4.8952999999999989</v>
      </c>
      <c r="E21" s="12">
        <v>4.1553999999999993</v>
      </c>
      <c r="F21" s="12">
        <v>4.4986000000000006</v>
      </c>
      <c r="G21" s="12">
        <v>3.9752000000000005</v>
      </c>
      <c r="H21" s="12">
        <v>3.9681999999999995</v>
      </c>
      <c r="I21" s="12">
        <v>3.3900999999999999</v>
      </c>
      <c r="J21" s="12">
        <v>3.8545099999999999</v>
      </c>
      <c r="K21" s="12">
        <v>4.2776000000000005</v>
      </c>
      <c r="L21" s="12">
        <v>3.9944999999999995</v>
      </c>
      <c r="M21" s="12">
        <v>4.1333000000000002</v>
      </c>
      <c r="N21" s="12">
        <v>4.3063000000000002</v>
      </c>
      <c r="O21" s="12"/>
      <c r="P21" s="12">
        <f t="shared" si="1"/>
        <v>45.449010000000001</v>
      </c>
      <c r="Q21" s="12">
        <f t="shared" si="2"/>
        <v>-1.7186099999999911</v>
      </c>
      <c r="R21" s="12">
        <f t="shared" si="3"/>
        <v>-3.6436224681253613</v>
      </c>
      <c r="T21" s="4"/>
      <c r="U21" s="4"/>
      <c r="V21" s="4"/>
    </row>
    <row r="22" spans="1:22" ht="15" customHeight="1" x14ac:dyDescent="0.25">
      <c r="A22" s="2"/>
      <c r="B22" s="16" t="s">
        <v>19</v>
      </c>
      <c r="C22" s="12">
        <v>1.0904</v>
      </c>
      <c r="D22" s="12">
        <v>9.6500000000000002E-2</v>
      </c>
      <c r="E22" s="12">
        <v>8.0800000000000011E-2</v>
      </c>
      <c r="F22" s="12">
        <v>7.909999999999999E-2</v>
      </c>
      <c r="G22" s="12">
        <v>4.2599999999999999E-2</v>
      </c>
      <c r="H22" s="12">
        <v>8.6000000000000017E-3</v>
      </c>
      <c r="I22" s="12">
        <v>1.9E-3</v>
      </c>
      <c r="J22" s="12">
        <v>4.3499999999999997E-2</v>
      </c>
      <c r="K22" s="12">
        <v>0.1113</v>
      </c>
      <c r="L22" s="12">
        <v>0.1018</v>
      </c>
      <c r="M22" s="12">
        <v>0.1051</v>
      </c>
      <c r="N22" s="12">
        <v>0.13900000000000001</v>
      </c>
      <c r="O22" s="12"/>
      <c r="P22" s="12">
        <f t="shared" si="1"/>
        <v>0.81020000000000003</v>
      </c>
      <c r="Q22" s="12">
        <f t="shared" si="2"/>
        <v>-0.2802</v>
      </c>
      <c r="R22" s="12">
        <f t="shared" si="3"/>
        <v>-25.69699192956713</v>
      </c>
      <c r="T22" s="4"/>
      <c r="U22" s="4"/>
      <c r="V22" s="4"/>
    </row>
    <row r="23" spans="1:22" ht="15" customHeight="1" x14ac:dyDescent="0.25">
      <c r="A23" s="2"/>
      <c r="B23" s="16" t="s">
        <v>20</v>
      </c>
      <c r="C23" s="12">
        <v>7.4022999999999994</v>
      </c>
      <c r="D23" s="12">
        <v>0.57450000000000001</v>
      </c>
      <c r="E23" s="12">
        <v>0.52839999999999998</v>
      </c>
      <c r="F23" s="12">
        <v>0.53870000000000007</v>
      </c>
      <c r="G23" s="12">
        <v>0.70840000000000014</v>
      </c>
      <c r="H23" s="12">
        <v>0.52670000000000006</v>
      </c>
      <c r="I23" s="12">
        <v>0.56579999999999997</v>
      </c>
      <c r="J23" s="12">
        <v>0.44490000000000002</v>
      </c>
      <c r="K23" s="12">
        <v>0.50780000000000003</v>
      </c>
      <c r="L23" s="12">
        <v>0.56179999999999997</v>
      </c>
      <c r="M23" s="12">
        <v>0.70799999999999996</v>
      </c>
      <c r="N23" s="12">
        <v>0.83129999999999993</v>
      </c>
      <c r="O23" s="12"/>
      <c r="P23" s="12">
        <f>SUM(D23:O23)</f>
        <v>6.4962999999999997</v>
      </c>
      <c r="Q23" s="12">
        <f>+P23-C23</f>
        <v>-0.90599999999999969</v>
      </c>
      <c r="R23" s="12">
        <f t="shared" si="3"/>
        <v>-12.239439093254797</v>
      </c>
      <c r="T23" s="4"/>
      <c r="U23" s="4"/>
      <c r="V23" s="4"/>
    </row>
    <row r="24" spans="1:22" ht="21" customHeight="1" x14ac:dyDescent="0.25">
      <c r="A24" s="2"/>
      <c r="B24" s="25" t="s">
        <v>21</v>
      </c>
      <c r="C24" s="11">
        <f>SUM(C25:C29)</f>
        <v>50.440699999999993</v>
      </c>
      <c r="D24" s="11">
        <f t="shared" ref="D24:N24" si="11">SUM(D25:D29)</f>
        <v>3.8190999999999997</v>
      </c>
      <c r="E24" s="11">
        <f t="shared" si="11"/>
        <v>3.8615999999999993</v>
      </c>
      <c r="F24" s="11">
        <f t="shared" si="11"/>
        <v>2.8452999999999999</v>
      </c>
      <c r="G24" s="11">
        <f t="shared" si="11"/>
        <v>0.87260000000000004</v>
      </c>
      <c r="H24" s="11">
        <f t="shared" si="11"/>
        <v>0.71579999999999999</v>
      </c>
      <c r="I24" s="11">
        <f t="shared" si="11"/>
        <v>0.99569999999999992</v>
      </c>
      <c r="J24" s="11">
        <f t="shared" si="11"/>
        <v>2.2053000000000003</v>
      </c>
      <c r="K24" s="11">
        <f t="shared" si="11"/>
        <v>1.8557000000000001</v>
      </c>
      <c r="L24" s="11">
        <f t="shared" si="11"/>
        <v>3.1139000000000001</v>
      </c>
      <c r="M24" s="11">
        <f t="shared" si="11"/>
        <v>3.8841999999999999</v>
      </c>
      <c r="N24" s="11">
        <f t="shared" si="11"/>
        <v>4.1231</v>
      </c>
      <c r="O24" s="11">
        <f t="shared" ref="O24" si="12">SUM(O25:O29)</f>
        <v>0</v>
      </c>
      <c r="P24" s="11">
        <f t="shared" si="1"/>
        <v>28.292300000000001</v>
      </c>
      <c r="Q24" s="11">
        <f t="shared" si="2"/>
        <v>-22.148399999999992</v>
      </c>
      <c r="R24" s="11">
        <f t="shared" si="3"/>
        <v>-43.909779206077623</v>
      </c>
      <c r="T24" s="4"/>
      <c r="U24" s="4"/>
      <c r="V24" s="4"/>
    </row>
    <row r="25" spans="1:22" ht="15" customHeight="1" x14ac:dyDescent="0.25">
      <c r="A25" s="2"/>
      <c r="B25" s="16" t="s">
        <v>22</v>
      </c>
      <c r="C25" s="12">
        <v>26.413600000000002</v>
      </c>
      <c r="D25" s="12">
        <v>2.3887999999999998</v>
      </c>
      <c r="E25" s="12">
        <v>2.6213999999999995</v>
      </c>
      <c r="F25" s="12">
        <v>1.7882999999999998</v>
      </c>
      <c r="G25" s="12">
        <v>0.42619999999999997</v>
      </c>
      <c r="H25" s="12">
        <v>0.3024</v>
      </c>
      <c r="I25" s="12">
        <v>0.46389999999999998</v>
      </c>
      <c r="J25" s="12">
        <v>1.3025000000000002</v>
      </c>
      <c r="K25" s="12">
        <v>1.0125</v>
      </c>
      <c r="L25" s="12">
        <v>1.8785999999999998</v>
      </c>
      <c r="M25" s="12">
        <v>2.4483000000000001</v>
      </c>
      <c r="N25" s="12">
        <v>2.7454000000000001</v>
      </c>
      <c r="O25" s="12"/>
      <c r="P25" s="12">
        <f t="shared" si="1"/>
        <v>17.378299999999996</v>
      </c>
      <c r="Q25" s="12">
        <f t="shared" si="2"/>
        <v>-9.0353000000000065</v>
      </c>
      <c r="R25" s="12">
        <f t="shared" si="3"/>
        <v>-34.2069994245389</v>
      </c>
      <c r="T25" s="4"/>
      <c r="U25" s="4"/>
      <c r="V25" s="4"/>
    </row>
    <row r="26" spans="1:22" ht="15" customHeight="1" x14ac:dyDescent="0.25">
      <c r="A26" s="2"/>
      <c r="B26" s="16" t="s">
        <v>23</v>
      </c>
      <c r="C26" s="12">
        <v>0.72899999999999998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/>
      <c r="P26" s="12">
        <f t="shared" si="1"/>
        <v>0</v>
      </c>
      <c r="Q26" s="12">
        <f t="shared" si="2"/>
        <v>-0.72899999999999998</v>
      </c>
      <c r="R26" s="12">
        <f t="shared" si="3"/>
        <v>-100</v>
      </c>
      <c r="T26" s="4"/>
      <c r="U26" s="4"/>
      <c r="V26" s="4"/>
    </row>
    <row r="27" spans="1:22" ht="15" hidden="1" customHeight="1" x14ac:dyDescent="0.25">
      <c r="A27" s="2"/>
      <c r="B27" s="16" t="s">
        <v>24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/>
      <c r="P27" s="12">
        <f t="shared" si="1"/>
        <v>0</v>
      </c>
      <c r="Q27" s="12">
        <f t="shared" si="2"/>
        <v>0</v>
      </c>
      <c r="R27" s="17" t="e">
        <f t="shared" si="3"/>
        <v>#DIV/0!</v>
      </c>
      <c r="T27" s="4"/>
      <c r="U27" s="4"/>
      <c r="V27" s="4"/>
    </row>
    <row r="28" spans="1:22" ht="15" customHeight="1" x14ac:dyDescent="0.25">
      <c r="A28" s="2"/>
      <c r="B28" s="16" t="s">
        <v>25</v>
      </c>
      <c r="C28" s="12">
        <v>14.834199999999997</v>
      </c>
      <c r="D28" s="12">
        <v>1.4303000000000001</v>
      </c>
      <c r="E28" s="12">
        <v>1.2390999999999999</v>
      </c>
      <c r="F28" s="12">
        <v>1.0569999999999999</v>
      </c>
      <c r="G28" s="12">
        <v>0.44470000000000004</v>
      </c>
      <c r="H28" s="12">
        <v>0.41339999999999999</v>
      </c>
      <c r="I28" s="12">
        <v>0.53179999999999994</v>
      </c>
      <c r="J28" s="12">
        <v>0.90279999999999994</v>
      </c>
      <c r="K28" s="12">
        <v>0.84320000000000006</v>
      </c>
      <c r="L28" s="12">
        <v>1.2006000000000001</v>
      </c>
      <c r="M28" s="12">
        <v>1.4359</v>
      </c>
      <c r="N28" s="12">
        <v>1.3777000000000001</v>
      </c>
      <c r="O28" s="12"/>
      <c r="P28" s="12">
        <f t="shared" si="1"/>
        <v>10.876500000000002</v>
      </c>
      <c r="Q28" s="12">
        <f t="shared" si="2"/>
        <v>-3.9576999999999956</v>
      </c>
      <c r="R28" s="12">
        <f t="shared" si="3"/>
        <v>-26.679564789472948</v>
      </c>
      <c r="T28" s="4"/>
      <c r="U28" s="4"/>
      <c r="V28" s="4"/>
    </row>
    <row r="29" spans="1:22" ht="15" customHeight="1" x14ac:dyDescent="0.25">
      <c r="A29" s="2"/>
      <c r="B29" s="16" t="s">
        <v>26</v>
      </c>
      <c r="C29" s="12">
        <f>+C30+C31</f>
        <v>8.4638999999999989</v>
      </c>
      <c r="D29" s="12">
        <f>+D30+D31</f>
        <v>0</v>
      </c>
      <c r="E29" s="12">
        <f t="shared" ref="E29:N29" si="13">+E30+E31</f>
        <v>1.1000000000000001E-3</v>
      </c>
      <c r="F29" s="12">
        <f t="shared" si="13"/>
        <v>0</v>
      </c>
      <c r="G29" s="12">
        <f t="shared" si="13"/>
        <v>1.6999999999999999E-3</v>
      </c>
      <c r="H29" s="12">
        <f t="shared" si="13"/>
        <v>0</v>
      </c>
      <c r="I29" s="12">
        <f t="shared" si="13"/>
        <v>0</v>
      </c>
      <c r="J29" s="12">
        <f t="shared" si="13"/>
        <v>0</v>
      </c>
      <c r="K29" s="12">
        <f t="shared" si="13"/>
        <v>0</v>
      </c>
      <c r="L29" s="12">
        <f t="shared" si="13"/>
        <v>3.4700000000000002E-2</v>
      </c>
      <c r="M29" s="12">
        <f t="shared" si="13"/>
        <v>0</v>
      </c>
      <c r="N29" s="12">
        <f t="shared" si="13"/>
        <v>0</v>
      </c>
      <c r="O29" s="12">
        <f t="shared" ref="O29" si="14">+O30+O31</f>
        <v>0</v>
      </c>
      <c r="P29" s="12">
        <f t="shared" si="1"/>
        <v>3.7499999999999999E-2</v>
      </c>
      <c r="Q29" s="12">
        <f t="shared" si="2"/>
        <v>-8.4263999999999992</v>
      </c>
      <c r="R29" s="12">
        <f t="shared" si="3"/>
        <v>-99.556941835324139</v>
      </c>
      <c r="T29" s="4"/>
      <c r="U29" s="4"/>
      <c r="V29" s="4"/>
    </row>
    <row r="30" spans="1:22" ht="15" customHeight="1" x14ac:dyDescent="0.25">
      <c r="A30" s="2"/>
      <c r="B30" s="18" t="s">
        <v>27</v>
      </c>
      <c r="C30" s="12">
        <v>5.2796999999999992</v>
      </c>
      <c r="D30" s="12">
        <v>0</v>
      </c>
      <c r="E30" s="12">
        <v>1.1000000000000001E-3</v>
      </c>
      <c r="F30" s="12">
        <v>0</v>
      </c>
      <c r="G30" s="12">
        <v>1.6999999999999999E-3</v>
      </c>
      <c r="H30" s="12">
        <v>0</v>
      </c>
      <c r="I30" s="12">
        <v>0</v>
      </c>
      <c r="J30" s="12">
        <v>0</v>
      </c>
      <c r="K30" s="12">
        <v>0</v>
      </c>
      <c r="L30" s="12">
        <v>1.6000000000000001E-3</v>
      </c>
      <c r="M30" s="12">
        <v>0</v>
      </c>
      <c r="N30" s="12">
        <v>0</v>
      </c>
      <c r="O30" s="12"/>
      <c r="P30" s="12">
        <f t="shared" si="1"/>
        <v>4.4000000000000003E-3</v>
      </c>
      <c r="Q30" s="12">
        <f>+P30-C30</f>
        <v>-5.2752999999999988</v>
      </c>
      <c r="R30" s="12">
        <f t="shared" si="3"/>
        <v>-99.916661931549129</v>
      </c>
      <c r="T30" s="4"/>
      <c r="U30" s="4"/>
      <c r="V30" s="4"/>
    </row>
    <row r="31" spans="1:22" ht="15" customHeight="1" x14ac:dyDescent="0.25">
      <c r="A31" s="2"/>
      <c r="B31" s="18" t="s">
        <v>28</v>
      </c>
      <c r="C31" s="12">
        <v>3.1841999999999997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3.3100000000000004E-2</v>
      </c>
      <c r="M31" s="12">
        <v>0</v>
      </c>
      <c r="N31" s="12">
        <v>0</v>
      </c>
      <c r="O31" s="12"/>
      <c r="P31" s="12">
        <f t="shared" si="1"/>
        <v>3.3100000000000004E-2</v>
      </c>
      <c r="Q31" s="12">
        <f>+P31-C31</f>
        <v>-3.1510999999999996</v>
      </c>
      <c r="R31" s="12">
        <f t="shared" si="3"/>
        <v>-98.960492431379933</v>
      </c>
      <c r="T31" s="4"/>
      <c r="U31" s="4"/>
      <c r="V31" s="4"/>
    </row>
    <row r="32" spans="1:22" ht="21" customHeight="1" x14ac:dyDescent="0.25">
      <c r="A32" s="2"/>
      <c r="B32" s="25" t="s">
        <v>29</v>
      </c>
      <c r="C32" s="11">
        <f>SUM(C33:C39)</f>
        <v>268.55781000000002</v>
      </c>
      <c r="D32" s="11">
        <f>SUM(D33:D39)</f>
        <v>19.630899999999997</v>
      </c>
      <c r="E32" s="11">
        <f t="shared" ref="E32:N32" si="15">SUM(E33:E39)</f>
        <v>18.549800000000001</v>
      </c>
      <c r="F32" s="11">
        <f t="shared" si="15"/>
        <v>20.8628</v>
      </c>
      <c r="G32" s="11">
        <f t="shared" si="15"/>
        <v>69.739000000000004</v>
      </c>
      <c r="H32" s="11">
        <f t="shared" si="15"/>
        <v>9.9339100000000009</v>
      </c>
      <c r="I32" s="11">
        <f t="shared" si="15"/>
        <v>31.758399999999998</v>
      </c>
      <c r="J32" s="11">
        <f t="shared" si="15"/>
        <v>12.900200000000002</v>
      </c>
      <c r="K32" s="11">
        <f t="shared" si="15"/>
        <v>10.7783</v>
      </c>
      <c r="L32" s="11">
        <f t="shared" si="15"/>
        <v>11.905299999999999</v>
      </c>
      <c r="M32" s="11">
        <f t="shared" si="15"/>
        <v>12.395399999999999</v>
      </c>
      <c r="N32" s="11">
        <f t="shared" si="15"/>
        <v>12.483599999999999</v>
      </c>
      <c r="O32" s="11">
        <f t="shared" ref="O32" si="16">SUM(O33:O39)</f>
        <v>0</v>
      </c>
      <c r="P32" s="11">
        <f t="shared" si="1"/>
        <v>230.93761000000001</v>
      </c>
      <c r="Q32" s="11">
        <f t="shared" si="2"/>
        <v>-37.620200000000011</v>
      </c>
      <c r="R32" s="11">
        <f t="shared" si="3"/>
        <v>-14.008231598254397</v>
      </c>
      <c r="T32" s="4"/>
      <c r="U32" s="4"/>
      <c r="V32" s="4"/>
    </row>
    <row r="33" spans="1:22" ht="15" customHeight="1" x14ac:dyDescent="0.25">
      <c r="A33" s="2"/>
      <c r="B33" s="16" t="s">
        <v>30</v>
      </c>
      <c r="C33" s="12">
        <v>11.404499999999999</v>
      </c>
      <c r="D33" s="12">
        <v>0.92030000000000001</v>
      </c>
      <c r="E33" s="12">
        <v>1.1596</v>
      </c>
      <c r="F33" s="12">
        <v>1.1441000000000001</v>
      </c>
      <c r="G33" s="12">
        <v>0.43229999999999996</v>
      </c>
      <c r="H33" s="12">
        <v>1.9900000000000001E-2</v>
      </c>
      <c r="I33" s="12">
        <v>5.1200000000000009E-2</v>
      </c>
      <c r="J33" s="12">
        <v>7.149999999999998E-2</v>
      </c>
      <c r="K33" s="12">
        <v>0.1308</v>
      </c>
      <c r="L33" s="12">
        <v>0.1328</v>
      </c>
      <c r="M33" s="12">
        <v>0.25129999999999997</v>
      </c>
      <c r="N33" s="12">
        <v>0.48849999999999993</v>
      </c>
      <c r="O33" s="12"/>
      <c r="P33" s="12">
        <f t="shared" si="1"/>
        <v>4.8022999999999998</v>
      </c>
      <c r="Q33" s="12">
        <f t="shared" si="2"/>
        <v>-6.602199999999999</v>
      </c>
      <c r="R33" s="12">
        <f t="shared" si="3"/>
        <v>-57.891183304835806</v>
      </c>
      <c r="T33" s="4"/>
      <c r="U33" s="4"/>
      <c r="V33" s="4"/>
    </row>
    <row r="34" spans="1:22" ht="15" customHeight="1" x14ac:dyDescent="0.25">
      <c r="A34" s="2"/>
      <c r="B34" s="16" t="s">
        <v>31</v>
      </c>
      <c r="C34" s="12">
        <v>87.741600000000005</v>
      </c>
      <c r="D34" s="12">
        <v>9.0344999999999995</v>
      </c>
      <c r="E34" s="12">
        <v>8.3384</v>
      </c>
      <c r="F34" s="12">
        <v>8.4658999999999995</v>
      </c>
      <c r="G34" s="12">
        <v>6.7195999999999998</v>
      </c>
      <c r="H34" s="12">
        <v>4.0628000000000002</v>
      </c>
      <c r="I34" s="12">
        <v>4.3517000000000001</v>
      </c>
      <c r="J34" s="12">
        <v>5.4398</v>
      </c>
      <c r="K34" s="12">
        <v>6.383700000000001</v>
      </c>
      <c r="L34" s="12">
        <v>7.0221999999999998</v>
      </c>
      <c r="M34" s="12">
        <v>7.3877000000000006</v>
      </c>
      <c r="N34" s="12">
        <v>8.2983999999999991</v>
      </c>
      <c r="O34" s="12"/>
      <c r="P34" s="12">
        <f t="shared" si="1"/>
        <v>75.5047</v>
      </c>
      <c r="Q34" s="12">
        <f t="shared" si="2"/>
        <v>-12.236900000000006</v>
      </c>
      <c r="R34" s="12">
        <f t="shared" si="3"/>
        <v>-13.946520236695029</v>
      </c>
      <c r="T34" s="4"/>
      <c r="U34" s="4"/>
      <c r="V34" s="4"/>
    </row>
    <row r="35" spans="1:22" ht="15" customHeight="1" x14ac:dyDescent="0.25">
      <c r="A35" s="2"/>
      <c r="B35" s="16" t="s">
        <v>32</v>
      </c>
      <c r="C35" s="12">
        <v>44.064100000000003</v>
      </c>
      <c r="D35" s="12">
        <v>4.5188999999999995</v>
      </c>
      <c r="E35" s="12">
        <v>4.1805000000000003</v>
      </c>
      <c r="F35" s="12">
        <v>4.2671000000000001</v>
      </c>
      <c r="G35" s="12">
        <v>3.3664000000000001</v>
      </c>
      <c r="H35" s="12">
        <v>2.0665999999999998</v>
      </c>
      <c r="I35" s="12">
        <v>2.2071000000000001</v>
      </c>
      <c r="J35" s="12">
        <v>2.7300999999999997</v>
      </c>
      <c r="K35" s="12">
        <v>0</v>
      </c>
      <c r="L35" s="12">
        <v>0</v>
      </c>
      <c r="M35" s="12">
        <v>5.8099999999999999E-2</v>
      </c>
      <c r="N35" s="12">
        <v>0</v>
      </c>
      <c r="O35" s="12"/>
      <c r="P35" s="12">
        <f t="shared" si="1"/>
        <v>23.3948</v>
      </c>
      <c r="Q35" s="12">
        <f t="shared" si="2"/>
        <v>-20.669300000000003</v>
      </c>
      <c r="R35" s="12">
        <f t="shared" si="3"/>
        <v>-46.907346343168257</v>
      </c>
      <c r="T35" s="4"/>
      <c r="U35" s="4"/>
      <c r="V35" s="4"/>
    </row>
    <row r="36" spans="1:22" ht="15" customHeight="1" x14ac:dyDescent="0.25">
      <c r="A36" s="2"/>
      <c r="B36" s="16" t="s">
        <v>33</v>
      </c>
      <c r="C36" s="12">
        <v>1.0681</v>
      </c>
      <c r="D36" s="12">
        <v>0</v>
      </c>
      <c r="E36" s="12">
        <v>0</v>
      </c>
      <c r="F36" s="12">
        <v>0.2525</v>
      </c>
      <c r="G36" s="12">
        <v>8.2200000000000009E-2</v>
      </c>
      <c r="H36" s="12">
        <v>0</v>
      </c>
      <c r="I36" s="12">
        <v>0.17030000000000001</v>
      </c>
      <c r="J36" s="12">
        <v>0.22219999999999998</v>
      </c>
      <c r="K36" s="12">
        <v>0.15910000000000002</v>
      </c>
      <c r="L36" s="12">
        <v>2.0000000000000001E-4</v>
      </c>
      <c r="M36" s="12">
        <v>1.6112</v>
      </c>
      <c r="N36" s="12">
        <v>0</v>
      </c>
      <c r="O36" s="12"/>
      <c r="P36" s="12">
        <f>SUM(D36:O36)</f>
        <v>2.4977</v>
      </c>
      <c r="Q36" s="12">
        <f>+P36-C36</f>
        <v>1.4296</v>
      </c>
      <c r="R36" s="12">
        <f t="shared" si="3"/>
        <v>133.84514558561932</v>
      </c>
      <c r="T36" s="4"/>
      <c r="U36" s="4"/>
      <c r="V36" s="4"/>
    </row>
    <row r="37" spans="1:22" ht="15" hidden="1" customHeight="1" x14ac:dyDescent="0.25">
      <c r="A37" s="2"/>
      <c r="B37" s="16" t="s">
        <v>34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>
        <f t="shared" si="1"/>
        <v>0</v>
      </c>
      <c r="Q37" s="12">
        <f t="shared" si="2"/>
        <v>0</v>
      </c>
      <c r="R37" s="12" t="e">
        <f t="shared" si="3"/>
        <v>#DIV/0!</v>
      </c>
      <c r="T37" s="4"/>
      <c r="U37" s="4"/>
      <c r="V37" s="4"/>
    </row>
    <row r="38" spans="1:22" ht="15" customHeight="1" x14ac:dyDescent="0.25">
      <c r="A38" s="2"/>
      <c r="B38" s="16" t="s">
        <v>56</v>
      </c>
      <c r="C38" s="12">
        <v>50.613610000000001</v>
      </c>
      <c r="D38" s="12">
        <v>5.1571999999999996</v>
      </c>
      <c r="E38" s="12">
        <v>4.4671000000000003</v>
      </c>
      <c r="F38" s="12">
        <v>4.1499000000000006</v>
      </c>
      <c r="G38" s="12">
        <v>2.7120000000000002</v>
      </c>
      <c r="H38" s="12">
        <v>2.4998100000000001</v>
      </c>
      <c r="I38" s="12">
        <v>2.8543000000000003</v>
      </c>
      <c r="J38" s="12">
        <v>4.1103999999999994</v>
      </c>
      <c r="K38" s="12">
        <v>4.0338000000000003</v>
      </c>
      <c r="L38" s="12">
        <v>3.9717999999999996</v>
      </c>
      <c r="M38" s="12">
        <v>2.9602000000000004</v>
      </c>
      <c r="N38" s="12">
        <v>3.2789999999999995</v>
      </c>
      <c r="O38" s="12"/>
      <c r="P38" s="12">
        <f t="shared" si="1"/>
        <v>40.195509999999999</v>
      </c>
      <c r="Q38" s="12">
        <f t="shared" si="2"/>
        <v>-10.418100000000003</v>
      </c>
      <c r="R38" s="12">
        <f t="shared" si="3"/>
        <v>-20.583594017498459</v>
      </c>
      <c r="T38" s="4"/>
      <c r="U38" s="4"/>
      <c r="V38" s="4"/>
    </row>
    <row r="39" spans="1:22" ht="15" customHeight="1" x14ac:dyDescent="0.25">
      <c r="A39" s="2"/>
      <c r="B39" s="16" t="s">
        <v>57</v>
      </c>
      <c r="C39" s="12">
        <v>73.665900000000008</v>
      </c>
      <c r="D39" s="12">
        <v>0</v>
      </c>
      <c r="E39" s="12">
        <v>0.40420000000000006</v>
      </c>
      <c r="F39" s="12">
        <v>2.5833000000000004</v>
      </c>
      <c r="G39" s="12">
        <v>56.426499999999997</v>
      </c>
      <c r="H39" s="12">
        <v>1.2848000000000002</v>
      </c>
      <c r="I39" s="12">
        <v>22.123799999999999</v>
      </c>
      <c r="J39" s="12">
        <v>0.32619999999999999</v>
      </c>
      <c r="K39" s="12">
        <v>7.0900000000000005E-2</v>
      </c>
      <c r="L39" s="12">
        <v>0.77829999999999999</v>
      </c>
      <c r="M39" s="12">
        <v>0.12690000000000001</v>
      </c>
      <c r="N39" s="12">
        <v>0.41770000000000007</v>
      </c>
      <c r="O39" s="12"/>
      <c r="P39" s="12">
        <f t="shared" si="1"/>
        <v>84.542599999999993</v>
      </c>
      <c r="Q39" s="12">
        <f t="shared" si="2"/>
        <v>10.876699999999985</v>
      </c>
      <c r="R39" s="12">
        <f t="shared" si="3"/>
        <v>14.764904793126785</v>
      </c>
      <c r="T39" s="4"/>
      <c r="U39" s="4"/>
      <c r="V39" s="4"/>
    </row>
    <row r="40" spans="1:22" ht="21" customHeight="1" x14ac:dyDescent="0.25">
      <c r="A40" s="2"/>
      <c r="B40" s="24" t="s">
        <v>35</v>
      </c>
      <c r="C40" s="11">
        <f>SUM(C41:C43)</f>
        <v>219.06592000000001</v>
      </c>
      <c r="D40" s="11">
        <f>SUM(D41:D43)</f>
        <v>47.28309999999999</v>
      </c>
      <c r="E40" s="11">
        <f t="shared" ref="E40:N40" si="17">SUM(E41:E43)</f>
        <v>13.514200000000002</v>
      </c>
      <c r="F40" s="11">
        <f t="shared" si="17"/>
        <v>41.900599999999997</v>
      </c>
      <c r="G40" s="11">
        <f t="shared" si="17"/>
        <v>5.6638999999999999</v>
      </c>
      <c r="H40" s="11">
        <f t="shared" si="17"/>
        <v>8.4603000000000002</v>
      </c>
      <c r="I40" s="11">
        <f t="shared" si="17"/>
        <v>6.8879000000000001</v>
      </c>
      <c r="J40" s="11">
        <f t="shared" si="17"/>
        <v>10.1386</v>
      </c>
      <c r="K40" s="11">
        <f t="shared" si="17"/>
        <v>10.824800000000003</v>
      </c>
      <c r="L40" s="11">
        <f t="shared" si="17"/>
        <v>14.769700000000002</v>
      </c>
      <c r="M40" s="11">
        <f t="shared" si="17"/>
        <v>13.079700000000003</v>
      </c>
      <c r="N40" s="11">
        <f t="shared" si="17"/>
        <v>15.071999999999999</v>
      </c>
      <c r="O40" s="11">
        <f t="shared" ref="O40" si="18">SUM(O41:O43)</f>
        <v>0</v>
      </c>
      <c r="P40" s="11">
        <f t="shared" si="1"/>
        <v>187.59480000000002</v>
      </c>
      <c r="Q40" s="11">
        <f t="shared" si="2"/>
        <v>-31.471119999999985</v>
      </c>
      <c r="R40" s="11">
        <f t="shared" si="3"/>
        <v>-14.366050182520397</v>
      </c>
      <c r="T40" s="4"/>
      <c r="U40" s="4"/>
      <c r="V40" s="4"/>
    </row>
    <row r="41" spans="1:22" ht="15" customHeight="1" x14ac:dyDescent="0.25">
      <c r="A41" s="2"/>
      <c r="B41" s="16" t="s">
        <v>36</v>
      </c>
      <c r="C41" s="12">
        <v>37.578300000000013</v>
      </c>
      <c r="D41" s="12">
        <v>3.9497000000000004</v>
      </c>
      <c r="E41" s="12">
        <v>3.5496000000000003</v>
      </c>
      <c r="F41" s="12">
        <v>3.5718999999999999</v>
      </c>
      <c r="G41" s="12">
        <v>2.7243000000000004</v>
      </c>
      <c r="H41" s="12">
        <v>1.5332999999999999</v>
      </c>
      <c r="I41" s="12">
        <v>1.6934</v>
      </c>
      <c r="J41" s="12">
        <v>2.4073000000000002</v>
      </c>
      <c r="K41" s="12">
        <v>2.9674999999999998</v>
      </c>
      <c r="L41" s="12">
        <v>3.3087000000000004</v>
      </c>
      <c r="M41" s="12">
        <v>3.3508</v>
      </c>
      <c r="N41" s="12">
        <v>3.6718000000000002</v>
      </c>
      <c r="O41" s="12"/>
      <c r="P41" s="12">
        <f t="shared" si="1"/>
        <v>32.728300000000004</v>
      </c>
      <c r="Q41" s="12">
        <f t="shared" si="2"/>
        <v>-4.8500000000000085</v>
      </c>
      <c r="R41" s="12">
        <f t="shared" si="3"/>
        <v>-12.906384801867052</v>
      </c>
      <c r="T41" s="4"/>
      <c r="U41" s="4"/>
      <c r="V41" s="4"/>
    </row>
    <row r="42" spans="1:22" ht="15" customHeight="1" x14ac:dyDescent="0.25">
      <c r="A42" s="2"/>
      <c r="B42" s="16" t="s">
        <v>37</v>
      </c>
      <c r="C42" s="12">
        <v>10.661299999999999</v>
      </c>
      <c r="D42" s="12">
        <v>0.96329999999999993</v>
      </c>
      <c r="E42" s="12">
        <v>1.0422</v>
      </c>
      <c r="F42" s="12">
        <v>0.66292000000000006</v>
      </c>
      <c r="G42" s="12">
        <v>0.12089999999999999</v>
      </c>
      <c r="H42" s="12">
        <v>1.1000000000000001E-3</v>
      </c>
      <c r="I42" s="12">
        <v>5.3700000000000005E-2</v>
      </c>
      <c r="J42" s="12">
        <v>0.50870000000000004</v>
      </c>
      <c r="K42" s="12">
        <v>0.43379999999999996</v>
      </c>
      <c r="L42" s="12">
        <v>0.48481999999999997</v>
      </c>
      <c r="M42" s="12">
        <v>0.56879999999999997</v>
      </c>
      <c r="N42" s="12">
        <v>0.58799999999999997</v>
      </c>
      <c r="O42" s="12"/>
      <c r="P42" s="12">
        <f t="shared" si="1"/>
        <v>5.4282399999999997</v>
      </c>
      <c r="Q42" s="12">
        <f t="shared" si="2"/>
        <v>-5.2330599999999992</v>
      </c>
      <c r="R42" s="12">
        <f t="shared" si="3"/>
        <v>-49.084633206081804</v>
      </c>
      <c r="T42" s="4"/>
      <c r="U42" s="4"/>
      <c r="V42" s="4"/>
    </row>
    <row r="43" spans="1:22" ht="15" hidden="1" customHeight="1" x14ac:dyDescent="0.25">
      <c r="A43" s="2"/>
      <c r="B43" s="16" t="s">
        <v>38</v>
      </c>
      <c r="C43" s="12">
        <v>170.82631999999998</v>
      </c>
      <c r="D43" s="12">
        <v>42.370099999999994</v>
      </c>
      <c r="E43" s="12">
        <v>8.9224000000000014</v>
      </c>
      <c r="F43" s="12">
        <v>37.665779999999998</v>
      </c>
      <c r="G43" s="12">
        <v>2.8186999999999998</v>
      </c>
      <c r="H43" s="12">
        <v>6.9259000000000004</v>
      </c>
      <c r="I43" s="12">
        <v>5.1407999999999996</v>
      </c>
      <c r="J43" s="12">
        <v>7.2225999999999999</v>
      </c>
      <c r="K43" s="12">
        <v>7.4235000000000024</v>
      </c>
      <c r="L43" s="12">
        <v>10.976180000000001</v>
      </c>
      <c r="M43" s="12">
        <v>9.1601000000000017</v>
      </c>
      <c r="N43" s="12">
        <v>10.812199999999999</v>
      </c>
      <c r="O43" s="12"/>
      <c r="P43" s="12">
        <f t="shared" si="1"/>
        <v>149.43826000000001</v>
      </c>
      <c r="Q43" s="12">
        <f t="shared" si="2"/>
        <v>-21.388059999999967</v>
      </c>
      <c r="R43" s="12">
        <f t="shared" si="3"/>
        <v>-12.520354006338117</v>
      </c>
      <c r="T43" s="4"/>
      <c r="U43" s="4"/>
      <c r="V43" s="4"/>
    </row>
    <row r="44" spans="1:22" ht="6" hidden="1" customHeight="1" x14ac:dyDescent="0.25">
      <c r="A44" s="2"/>
      <c r="B44" s="13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5"/>
      <c r="T44" s="4"/>
      <c r="U44" s="4"/>
      <c r="V44" s="2"/>
    </row>
    <row r="45" spans="1:22" ht="6" customHeight="1" x14ac:dyDescent="0.25">
      <c r="A45" s="2"/>
      <c r="B45" s="5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T45" s="2"/>
      <c r="U45" s="2"/>
      <c r="V45" s="2"/>
    </row>
    <row r="46" spans="1:22" ht="21" customHeight="1" x14ac:dyDescent="0.25">
      <c r="B46" s="6" t="s">
        <v>55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T46" s="2"/>
      <c r="U46" s="2"/>
      <c r="V46" s="2"/>
    </row>
    <row r="47" spans="1:22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T47" s="2"/>
      <c r="U47" s="2"/>
      <c r="V47" s="2"/>
    </row>
    <row r="48" spans="1:22" ht="21" customHeight="1" x14ac:dyDescent="0.25">
      <c r="B48" s="32" t="s">
        <v>39</v>
      </c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</row>
    <row r="52" spans="3:26" x14ac:dyDescent="0.25">
      <c r="P52" s="7"/>
      <c r="Q52" s="7"/>
      <c r="R52" s="7"/>
      <c r="S52" s="7"/>
      <c r="X52" s="7"/>
      <c r="Y52" s="7"/>
      <c r="Z52" s="7"/>
    </row>
    <row r="53" spans="3:26" x14ac:dyDescent="0.25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V53" s="7"/>
      <c r="W53" s="7"/>
      <c r="X53" s="7"/>
      <c r="Y53" s="7"/>
      <c r="Z53" s="7"/>
    </row>
  </sheetData>
  <mergeCells count="4">
    <mergeCell ref="B5:B6"/>
    <mergeCell ref="D5:P5"/>
    <mergeCell ref="Q5:R5"/>
    <mergeCell ref="B48:R48"/>
  </mergeCells>
  <printOptions horizontalCentered="1"/>
  <pageMargins left="0.70866141732283472" right="0.70866141732283472" top="0.74803149606299213" bottom="0.74803149606299213" header="0.31496062992125984" footer="0.31496062992125984"/>
  <pageSetup scale="59" orientation="landscape" horizontalDpi="300" verticalDpi="300" r:id="rId1"/>
  <ignoredErrors>
    <ignoredError sqref="C12:P12 P10:P11 P13:P4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80D11-5A52-43E4-85ED-EE96279D9FB3}">
  <sheetPr>
    <tabColor theme="8"/>
    <pageSetUpPr fitToPage="1"/>
  </sheetPr>
  <dimension ref="A1:N48"/>
  <sheetViews>
    <sheetView zoomScale="80" zoomScaleNormal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E19" sqref="E19"/>
    </sheetView>
  </sheetViews>
  <sheetFormatPr defaultColWidth="11.42578125" defaultRowHeight="15" x14ac:dyDescent="0.25"/>
  <cols>
    <col min="2" max="2" width="59.7109375" customWidth="1"/>
    <col min="3" max="5" width="12.42578125" customWidth="1"/>
    <col min="6" max="6" width="12.28515625" customWidth="1"/>
    <col min="7" max="7" width="9.7109375" customWidth="1"/>
    <col min="8" max="8" width="12.28515625" customWidth="1"/>
    <col min="9" max="9" width="9.7109375" customWidth="1"/>
    <col min="11" max="11" width="12.42578125" customWidth="1"/>
    <col min="12" max="12" width="12.85546875" customWidth="1"/>
    <col min="13" max="13" width="12.42578125" customWidth="1"/>
    <col min="258" max="258" width="59.7109375" customWidth="1"/>
    <col min="259" max="261" width="12.42578125" customWidth="1"/>
    <col min="262" max="262" width="12.28515625" customWidth="1"/>
    <col min="263" max="263" width="9.7109375" customWidth="1"/>
    <col min="264" max="264" width="12.28515625" customWidth="1"/>
    <col min="265" max="265" width="9.7109375" customWidth="1"/>
    <col min="267" max="267" width="12.42578125" customWidth="1"/>
    <col min="268" max="268" width="12.85546875" customWidth="1"/>
    <col min="269" max="269" width="12.42578125" customWidth="1"/>
    <col min="514" max="514" width="59.7109375" customWidth="1"/>
    <col min="515" max="517" width="12.42578125" customWidth="1"/>
    <col min="518" max="518" width="12.28515625" customWidth="1"/>
    <col min="519" max="519" width="9.7109375" customWidth="1"/>
    <col min="520" max="520" width="12.28515625" customWidth="1"/>
    <col min="521" max="521" width="9.7109375" customWidth="1"/>
    <col min="523" max="523" width="12.42578125" customWidth="1"/>
    <col min="524" max="524" width="12.85546875" customWidth="1"/>
    <col min="525" max="525" width="12.42578125" customWidth="1"/>
    <col min="770" max="770" width="59.7109375" customWidth="1"/>
    <col min="771" max="773" width="12.42578125" customWidth="1"/>
    <col min="774" max="774" width="12.28515625" customWidth="1"/>
    <col min="775" max="775" width="9.7109375" customWidth="1"/>
    <col min="776" max="776" width="12.28515625" customWidth="1"/>
    <col min="777" max="777" width="9.7109375" customWidth="1"/>
    <col min="779" max="779" width="12.42578125" customWidth="1"/>
    <col min="780" max="780" width="12.85546875" customWidth="1"/>
    <col min="781" max="781" width="12.42578125" customWidth="1"/>
    <col min="1026" max="1026" width="59.7109375" customWidth="1"/>
    <col min="1027" max="1029" width="12.42578125" customWidth="1"/>
    <col min="1030" max="1030" width="12.28515625" customWidth="1"/>
    <col min="1031" max="1031" width="9.7109375" customWidth="1"/>
    <col min="1032" max="1032" width="12.28515625" customWidth="1"/>
    <col min="1033" max="1033" width="9.7109375" customWidth="1"/>
    <col min="1035" max="1035" width="12.42578125" customWidth="1"/>
    <col min="1036" max="1036" width="12.85546875" customWidth="1"/>
    <col min="1037" max="1037" width="12.42578125" customWidth="1"/>
    <col min="1282" max="1282" width="59.7109375" customWidth="1"/>
    <col min="1283" max="1285" width="12.42578125" customWidth="1"/>
    <col min="1286" max="1286" width="12.28515625" customWidth="1"/>
    <col min="1287" max="1287" width="9.7109375" customWidth="1"/>
    <col min="1288" max="1288" width="12.28515625" customWidth="1"/>
    <col min="1289" max="1289" width="9.7109375" customWidth="1"/>
    <col min="1291" max="1291" width="12.42578125" customWidth="1"/>
    <col min="1292" max="1292" width="12.85546875" customWidth="1"/>
    <col min="1293" max="1293" width="12.42578125" customWidth="1"/>
    <col min="1538" max="1538" width="59.7109375" customWidth="1"/>
    <col min="1539" max="1541" width="12.42578125" customWidth="1"/>
    <col min="1542" max="1542" width="12.28515625" customWidth="1"/>
    <col min="1543" max="1543" width="9.7109375" customWidth="1"/>
    <col min="1544" max="1544" width="12.28515625" customWidth="1"/>
    <col min="1545" max="1545" width="9.7109375" customWidth="1"/>
    <col min="1547" max="1547" width="12.42578125" customWidth="1"/>
    <col min="1548" max="1548" width="12.85546875" customWidth="1"/>
    <col min="1549" max="1549" width="12.42578125" customWidth="1"/>
    <col min="1794" max="1794" width="59.7109375" customWidth="1"/>
    <col min="1795" max="1797" width="12.42578125" customWidth="1"/>
    <col min="1798" max="1798" width="12.28515625" customWidth="1"/>
    <col min="1799" max="1799" width="9.7109375" customWidth="1"/>
    <col min="1800" max="1800" width="12.28515625" customWidth="1"/>
    <col min="1801" max="1801" width="9.7109375" customWidth="1"/>
    <col min="1803" max="1803" width="12.42578125" customWidth="1"/>
    <col min="1804" max="1804" width="12.85546875" customWidth="1"/>
    <col min="1805" max="1805" width="12.42578125" customWidth="1"/>
    <col min="2050" max="2050" width="59.7109375" customWidth="1"/>
    <col min="2051" max="2053" width="12.42578125" customWidth="1"/>
    <col min="2054" max="2054" width="12.28515625" customWidth="1"/>
    <col min="2055" max="2055" width="9.7109375" customWidth="1"/>
    <col min="2056" max="2056" width="12.28515625" customWidth="1"/>
    <col min="2057" max="2057" width="9.7109375" customWidth="1"/>
    <col min="2059" max="2059" width="12.42578125" customWidth="1"/>
    <col min="2060" max="2060" width="12.85546875" customWidth="1"/>
    <col min="2061" max="2061" width="12.42578125" customWidth="1"/>
    <col min="2306" max="2306" width="59.7109375" customWidth="1"/>
    <col min="2307" max="2309" width="12.42578125" customWidth="1"/>
    <col min="2310" max="2310" width="12.28515625" customWidth="1"/>
    <col min="2311" max="2311" width="9.7109375" customWidth="1"/>
    <col min="2312" max="2312" width="12.28515625" customWidth="1"/>
    <col min="2313" max="2313" width="9.7109375" customWidth="1"/>
    <col min="2315" max="2315" width="12.42578125" customWidth="1"/>
    <col min="2316" max="2316" width="12.85546875" customWidth="1"/>
    <col min="2317" max="2317" width="12.42578125" customWidth="1"/>
    <col min="2562" max="2562" width="59.7109375" customWidth="1"/>
    <col min="2563" max="2565" width="12.42578125" customWidth="1"/>
    <col min="2566" max="2566" width="12.28515625" customWidth="1"/>
    <col min="2567" max="2567" width="9.7109375" customWidth="1"/>
    <col min="2568" max="2568" width="12.28515625" customWidth="1"/>
    <col min="2569" max="2569" width="9.7109375" customWidth="1"/>
    <col min="2571" max="2571" width="12.42578125" customWidth="1"/>
    <col min="2572" max="2572" width="12.85546875" customWidth="1"/>
    <col min="2573" max="2573" width="12.42578125" customWidth="1"/>
    <col min="2818" max="2818" width="59.7109375" customWidth="1"/>
    <col min="2819" max="2821" width="12.42578125" customWidth="1"/>
    <col min="2822" max="2822" width="12.28515625" customWidth="1"/>
    <col min="2823" max="2823" width="9.7109375" customWidth="1"/>
    <col min="2824" max="2824" width="12.28515625" customWidth="1"/>
    <col min="2825" max="2825" width="9.7109375" customWidth="1"/>
    <col min="2827" max="2827" width="12.42578125" customWidth="1"/>
    <col min="2828" max="2828" width="12.85546875" customWidth="1"/>
    <col min="2829" max="2829" width="12.42578125" customWidth="1"/>
    <col min="3074" max="3074" width="59.7109375" customWidth="1"/>
    <col min="3075" max="3077" width="12.42578125" customWidth="1"/>
    <col min="3078" max="3078" width="12.28515625" customWidth="1"/>
    <col min="3079" max="3079" width="9.7109375" customWidth="1"/>
    <col min="3080" max="3080" width="12.28515625" customWidth="1"/>
    <col min="3081" max="3081" width="9.7109375" customWidth="1"/>
    <col min="3083" max="3083" width="12.42578125" customWidth="1"/>
    <col min="3084" max="3084" width="12.85546875" customWidth="1"/>
    <col min="3085" max="3085" width="12.42578125" customWidth="1"/>
    <col min="3330" max="3330" width="59.7109375" customWidth="1"/>
    <col min="3331" max="3333" width="12.42578125" customWidth="1"/>
    <col min="3334" max="3334" width="12.28515625" customWidth="1"/>
    <col min="3335" max="3335" width="9.7109375" customWidth="1"/>
    <col min="3336" max="3336" width="12.28515625" customWidth="1"/>
    <col min="3337" max="3337" width="9.7109375" customWidth="1"/>
    <col min="3339" max="3339" width="12.42578125" customWidth="1"/>
    <col min="3340" max="3340" width="12.85546875" customWidth="1"/>
    <col min="3341" max="3341" width="12.42578125" customWidth="1"/>
    <col min="3586" max="3586" width="59.7109375" customWidth="1"/>
    <col min="3587" max="3589" width="12.42578125" customWidth="1"/>
    <col min="3590" max="3590" width="12.28515625" customWidth="1"/>
    <col min="3591" max="3591" width="9.7109375" customWidth="1"/>
    <col min="3592" max="3592" width="12.28515625" customWidth="1"/>
    <col min="3593" max="3593" width="9.7109375" customWidth="1"/>
    <col min="3595" max="3595" width="12.42578125" customWidth="1"/>
    <col min="3596" max="3596" width="12.85546875" customWidth="1"/>
    <col min="3597" max="3597" width="12.42578125" customWidth="1"/>
    <col min="3842" max="3842" width="59.7109375" customWidth="1"/>
    <col min="3843" max="3845" width="12.42578125" customWidth="1"/>
    <col min="3846" max="3846" width="12.28515625" customWidth="1"/>
    <col min="3847" max="3847" width="9.7109375" customWidth="1"/>
    <col min="3848" max="3848" width="12.28515625" customWidth="1"/>
    <col min="3849" max="3849" width="9.7109375" customWidth="1"/>
    <col min="3851" max="3851" width="12.42578125" customWidth="1"/>
    <col min="3852" max="3852" width="12.85546875" customWidth="1"/>
    <col min="3853" max="3853" width="12.42578125" customWidth="1"/>
    <col min="4098" max="4098" width="59.7109375" customWidth="1"/>
    <col min="4099" max="4101" width="12.42578125" customWidth="1"/>
    <col min="4102" max="4102" width="12.28515625" customWidth="1"/>
    <col min="4103" max="4103" width="9.7109375" customWidth="1"/>
    <col min="4104" max="4104" width="12.28515625" customWidth="1"/>
    <col min="4105" max="4105" width="9.7109375" customWidth="1"/>
    <col min="4107" max="4107" width="12.42578125" customWidth="1"/>
    <col min="4108" max="4108" width="12.85546875" customWidth="1"/>
    <col min="4109" max="4109" width="12.42578125" customWidth="1"/>
    <col min="4354" max="4354" width="59.7109375" customWidth="1"/>
    <col min="4355" max="4357" width="12.42578125" customWidth="1"/>
    <col min="4358" max="4358" width="12.28515625" customWidth="1"/>
    <col min="4359" max="4359" width="9.7109375" customWidth="1"/>
    <col min="4360" max="4360" width="12.28515625" customWidth="1"/>
    <col min="4361" max="4361" width="9.7109375" customWidth="1"/>
    <col min="4363" max="4363" width="12.42578125" customWidth="1"/>
    <col min="4364" max="4364" width="12.85546875" customWidth="1"/>
    <col min="4365" max="4365" width="12.42578125" customWidth="1"/>
    <col min="4610" max="4610" width="59.7109375" customWidth="1"/>
    <col min="4611" max="4613" width="12.42578125" customWidth="1"/>
    <col min="4614" max="4614" width="12.28515625" customWidth="1"/>
    <col min="4615" max="4615" width="9.7109375" customWidth="1"/>
    <col min="4616" max="4616" width="12.28515625" customWidth="1"/>
    <col min="4617" max="4617" width="9.7109375" customWidth="1"/>
    <col min="4619" max="4619" width="12.42578125" customWidth="1"/>
    <col min="4620" max="4620" width="12.85546875" customWidth="1"/>
    <col min="4621" max="4621" width="12.42578125" customWidth="1"/>
    <col min="4866" max="4866" width="59.7109375" customWidth="1"/>
    <col min="4867" max="4869" width="12.42578125" customWidth="1"/>
    <col min="4870" max="4870" width="12.28515625" customWidth="1"/>
    <col min="4871" max="4871" width="9.7109375" customWidth="1"/>
    <col min="4872" max="4872" width="12.28515625" customWidth="1"/>
    <col min="4873" max="4873" width="9.7109375" customWidth="1"/>
    <col min="4875" max="4875" width="12.42578125" customWidth="1"/>
    <col min="4876" max="4876" width="12.85546875" customWidth="1"/>
    <col min="4877" max="4877" width="12.42578125" customWidth="1"/>
    <col min="5122" max="5122" width="59.7109375" customWidth="1"/>
    <col min="5123" max="5125" width="12.42578125" customWidth="1"/>
    <col min="5126" max="5126" width="12.28515625" customWidth="1"/>
    <col min="5127" max="5127" width="9.7109375" customWidth="1"/>
    <col min="5128" max="5128" width="12.28515625" customWidth="1"/>
    <col min="5129" max="5129" width="9.7109375" customWidth="1"/>
    <col min="5131" max="5131" width="12.42578125" customWidth="1"/>
    <col min="5132" max="5132" width="12.85546875" customWidth="1"/>
    <col min="5133" max="5133" width="12.42578125" customWidth="1"/>
    <col min="5378" max="5378" width="59.7109375" customWidth="1"/>
    <col min="5379" max="5381" width="12.42578125" customWidth="1"/>
    <col min="5382" max="5382" width="12.28515625" customWidth="1"/>
    <col min="5383" max="5383" width="9.7109375" customWidth="1"/>
    <col min="5384" max="5384" width="12.28515625" customWidth="1"/>
    <col min="5385" max="5385" width="9.7109375" customWidth="1"/>
    <col min="5387" max="5387" width="12.42578125" customWidth="1"/>
    <col min="5388" max="5388" width="12.85546875" customWidth="1"/>
    <col min="5389" max="5389" width="12.42578125" customWidth="1"/>
    <col min="5634" max="5634" width="59.7109375" customWidth="1"/>
    <col min="5635" max="5637" width="12.42578125" customWidth="1"/>
    <col min="5638" max="5638" width="12.28515625" customWidth="1"/>
    <col min="5639" max="5639" width="9.7109375" customWidth="1"/>
    <col min="5640" max="5640" width="12.28515625" customWidth="1"/>
    <col min="5641" max="5641" width="9.7109375" customWidth="1"/>
    <col min="5643" max="5643" width="12.42578125" customWidth="1"/>
    <col min="5644" max="5644" width="12.85546875" customWidth="1"/>
    <col min="5645" max="5645" width="12.42578125" customWidth="1"/>
    <col min="5890" max="5890" width="59.7109375" customWidth="1"/>
    <col min="5891" max="5893" width="12.42578125" customWidth="1"/>
    <col min="5894" max="5894" width="12.28515625" customWidth="1"/>
    <col min="5895" max="5895" width="9.7109375" customWidth="1"/>
    <col min="5896" max="5896" width="12.28515625" customWidth="1"/>
    <col min="5897" max="5897" width="9.7109375" customWidth="1"/>
    <col min="5899" max="5899" width="12.42578125" customWidth="1"/>
    <col min="5900" max="5900" width="12.85546875" customWidth="1"/>
    <col min="5901" max="5901" width="12.42578125" customWidth="1"/>
    <col min="6146" max="6146" width="59.7109375" customWidth="1"/>
    <col min="6147" max="6149" width="12.42578125" customWidth="1"/>
    <col min="6150" max="6150" width="12.28515625" customWidth="1"/>
    <col min="6151" max="6151" width="9.7109375" customWidth="1"/>
    <col min="6152" max="6152" width="12.28515625" customWidth="1"/>
    <col min="6153" max="6153" width="9.7109375" customWidth="1"/>
    <col min="6155" max="6155" width="12.42578125" customWidth="1"/>
    <col min="6156" max="6156" width="12.85546875" customWidth="1"/>
    <col min="6157" max="6157" width="12.42578125" customWidth="1"/>
    <col min="6402" max="6402" width="59.7109375" customWidth="1"/>
    <col min="6403" max="6405" width="12.42578125" customWidth="1"/>
    <col min="6406" max="6406" width="12.28515625" customWidth="1"/>
    <col min="6407" max="6407" width="9.7109375" customWidth="1"/>
    <col min="6408" max="6408" width="12.28515625" customWidth="1"/>
    <col min="6409" max="6409" width="9.7109375" customWidth="1"/>
    <col min="6411" max="6411" width="12.42578125" customWidth="1"/>
    <col min="6412" max="6412" width="12.85546875" customWidth="1"/>
    <col min="6413" max="6413" width="12.42578125" customWidth="1"/>
    <col min="6658" max="6658" width="59.7109375" customWidth="1"/>
    <col min="6659" max="6661" width="12.42578125" customWidth="1"/>
    <col min="6662" max="6662" width="12.28515625" customWidth="1"/>
    <col min="6663" max="6663" width="9.7109375" customWidth="1"/>
    <col min="6664" max="6664" width="12.28515625" customWidth="1"/>
    <col min="6665" max="6665" width="9.7109375" customWidth="1"/>
    <col min="6667" max="6667" width="12.42578125" customWidth="1"/>
    <col min="6668" max="6668" width="12.85546875" customWidth="1"/>
    <col min="6669" max="6669" width="12.42578125" customWidth="1"/>
    <col min="6914" max="6914" width="59.7109375" customWidth="1"/>
    <col min="6915" max="6917" width="12.42578125" customWidth="1"/>
    <col min="6918" max="6918" width="12.28515625" customWidth="1"/>
    <col min="6919" max="6919" width="9.7109375" customWidth="1"/>
    <col min="6920" max="6920" width="12.28515625" customWidth="1"/>
    <col min="6921" max="6921" width="9.7109375" customWidth="1"/>
    <col min="6923" max="6923" width="12.42578125" customWidth="1"/>
    <col min="6924" max="6924" width="12.85546875" customWidth="1"/>
    <col min="6925" max="6925" width="12.42578125" customWidth="1"/>
    <col min="7170" max="7170" width="59.7109375" customWidth="1"/>
    <col min="7171" max="7173" width="12.42578125" customWidth="1"/>
    <col min="7174" max="7174" width="12.28515625" customWidth="1"/>
    <col min="7175" max="7175" width="9.7109375" customWidth="1"/>
    <col min="7176" max="7176" width="12.28515625" customWidth="1"/>
    <col min="7177" max="7177" width="9.7109375" customWidth="1"/>
    <col min="7179" max="7179" width="12.42578125" customWidth="1"/>
    <col min="7180" max="7180" width="12.85546875" customWidth="1"/>
    <col min="7181" max="7181" width="12.42578125" customWidth="1"/>
    <col min="7426" max="7426" width="59.7109375" customWidth="1"/>
    <col min="7427" max="7429" width="12.42578125" customWidth="1"/>
    <col min="7430" max="7430" width="12.28515625" customWidth="1"/>
    <col min="7431" max="7431" width="9.7109375" customWidth="1"/>
    <col min="7432" max="7432" width="12.28515625" customWidth="1"/>
    <col min="7433" max="7433" width="9.7109375" customWidth="1"/>
    <col min="7435" max="7435" width="12.42578125" customWidth="1"/>
    <col min="7436" max="7436" width="12.85546875" customWidth="1"/>
    <col min="7437" max="7437" width="12.42578125" customWidth="1"/>
    <col min="7682" max="7682" width="59.7109375" customWidth="1"/>
    <col min="7683" max="7685" width="12.42578125" customWidth="1"/>
    <col min="7686" max="7686" width="12.28515625" customWidth="1"/>
    <col min="7687" max="7687" width="9.7109375" customWidth="1"/>
    <col min="7688" max="7688" width="12.28515625" customWidth="1"/>
    <col min="7689" max="7689" width="9.7109375" customWidth="1"/>
    <col min="7691" max="7691" width="12.42578125" customWidth="1"/>
    <col min="7692" max="7692" width="12.85546875" customWidth="1"/>
    <col min="7693" max="7693" width="12.42578125" customWidth="1"/>
    <col min="7938" max="7938" width="59.7109375" customWidth="1"/>
    <col min="7939" max="7941" width="12.42578125" customWidth="1"/>
    <col min="7942" max="7942" width="12.28515625" customWidth="1"/>
    <col min="7943" max="7943" width="9.7109375" customWidth="1"/>
    <col min="7944" max="7944" width="12.28515625" customWidth="1"/>
    <col min="7945" max="7945" width="9.7109375" customWidth="1"/>
    <col min="7947" max="7947" width="12.42578125" customWidth="1"/>
    <col min="7948" max="7948" width="12.85546875" customWidth="1"/>
    <col min="7949" max="7949" width="12.42578125" customWidth="1"/>
    <col min="8194" max="8194" width="59.7109375" customWidth="1"/>
    <col min="8195" max="8197" width="12.42578125" customWidth="1"/>
    <col min="8198" max="8198" width="12.28515625" customWidth="1"/>
    <col min="8199" max="8199" width="9.7109375" customWidth="1"/>
    <col min="8200" max="8200" width="12.28515625" customWidth="1"/>
    <col min="8201" max="8201" width="9.7109375" customWidth="1"/>
    <col min="8203" max="8203" width="12.42578125" customWidth="1"/>
    <col min="8204" max="8204" width="12.85546875" customWidth="1"/>
    <col min="8205" max="8205" width="12.42578125" customWidth="1"/>
    <col min="8450" max="8450" width="59.7109375" customWidth="1"/>
    <col min="8451" max="8453" width="12.42578125" customWidth="1"/>
    <col min="8454" max="8454" width="12.28515625" customWidth="1"/>
    <col min="8455" max="8455" width="9.7109375" customWidth="1"/>
    <col min="8456" max="8456" width="12.28515625" customWidth="1"/>
    <col min="8457" max="8457" width="9.7109375" customWidth="1"/>
    <col min="8459" max="8459" width="12.42578125" customWidth="1"/>
    <col min="8460" max="8460" width="12.85546875" customWidth="1"/>
    <col min="8461" max="8461" width="12.42578125" customWidth="1"/>
    <col min="8706" max="8706" width="59.7109375" customWidth="1"/>
    <col min="8707" max="8709" width="12.42578125" customWidth="1"/>
    <col min="8710" max="8710" width="12.28515625" customWidth="1"/>
    <col min="8711" max="8711" width="9.7109375" customWidth="1"/>
    <col min="8712" max="8712" width="12.28515625" customWidth="1"/>
    <col min="8713" max="8713" width="9.7109375" customWidth="1"/>
    <col min="8715" max="8715" width="12.42578125" customWidth="1"/>
    <col min="8716" max="8716" width="12.85546875" customWidth="1"/>
    <col min="8717" max="8717" width="12.42578125" customWidth="1"/>
    <col min="8962" max="8962" width="59.7109375" customWidth="1"/>
    <col min="8963" max="8965" width="12.42578125" customWidth="1"/>
    <col min="8966" max="8966" width="12.28515625" customWidth="1"/>
    <col min="8967" max="8967" width="9.7109375" customWidth="1"/>
    <col min="8968" max="8968" width="12.28515625" customWidth="1"/>
    <col min="8969" max="8969" width="9.7109375" customWidth="1"/>
    <col min="8971" max="8971" width="12.42578125" customWidth="1"/>
    <col min="8972" max="8972" width="12.85546875" customWidth="1"/>
    <col min="8973" max="8973" width="12.42578125" customWidth="1"/>
    <col min="9218" max="9218" width="59.7109375" customWidth="1"/>
    <col min="9219" max="9221" width="12.42578125" customWidth="1"/>
    <col min="9222" max="9222" width="12.28515625" customWidth="1"/>
    <col min="9223" max="9223" width="9.7109375" customWidth="1"/>
    <col min="9224" max="9224" width="12.28515625" customWidth="1"/>
    <col min="9225" max="9225" width="9.7109375" customWidth="1"/>
    <col min="9227" max="9227" width="12.42578125" customWidth="1"/>
    <col min="9228" max="9228" width="12.85546875" customWidth="1"/>
    <col min="9229" max="9229" width="12.42578125" customWidth="1"/>
    <col min="9474" max="9474" width="59.7109375" customWidth="1"/>
    <col min="9475" max="9477" width="12.42578125" customWidth="1"/>
    <col min="9478" max="9478" width="12.28515625" customWidth="1"/>
    <col min="9479" max="9479" width="9.7109375" customWidth="1"/>
    <col min="9480" max="9480" width="12.28515625" customWidth="1"/>
    <col min="9481" max="9481" width="9.7109375" customWidth="1"/>
    <col min="9483" max="9483" width="12.42578125" customWidth="1"/>
    <col min="9484" max="9484" width="12.85546875" customWidth="1"/>
    <col min="9485" max="9485" width="12.42578125" customWidth="1"/>
    <col min="9730" max="9730" width="59.7109375" customWidth="1"/>
    <col min="9731" max="9733" width="12.42578125" customWidth="1"/>
    <col min="9734" max="9734" width="12.28515625" customWidth="1"/>
    <col min="9735" max="9735" width="9.7109375" customWidth="1"/>
    <col min="9736" max="9736" width="12.28515625" customWidth="1"/>
    <col min="9737" max="9737" width="9.7109375" customWidth="1"/>
    <col min="9739" max="9739" width="12.42578125" customWidth="1"/>
    <col min="9740" max="9740" width="12.85546875" customWidth="1"/>
    <col min="9741" max="9741" width="12.42578125" customWidth="1"/>
    <col min="9986" max="9986" width="59.7109375" customWidth="1"/>
    <col min="9987" max="9989" width="12.42578125" customWidth="1"/>
    <col min="9990" max="9990" width="12.28515625" customWidth="1"/>
    <col min="9991" max="9991" width="9.7109375" customWidth="1"/>
    <col min="9992" max="9992" width="12.28515625" customWidth="1"/>
    <col min="9993" max="9993" width="9.7109375" customWidth="1"/>
    <col min="9995" max="9995" width="12.42578125" customWidth="1"/>
    <col min="9996" max="9996" width="12.85546875" customWidth="1"/>
    <col min="9997" max="9997" width="12.42578125" customWidth="1"/>
    <col min="10242" max="10242" width="59.7109375" customWidth="1"/>
    <col min="10243" max="10245" width="12.42578125" customWidth="1"/>
    <col min="10246" max="10246" width="12.28515625" customWidth="1"/>
    <col min="10247" max="10247" width="9.7109375" customWidth="1"/>
    <col min="10248" max="10248" width="12.28515625" customWidth="1"/>
    <col min="10249" max="10249" width="9.7109375" customWidth="1"/>
    <col min="10251" max="10251" width="12.42578125" customWidth="1"/>
    <col min="10252" max="10252" width="12.85546875" customWidth="1"/>
    <col min="10253" max="10253" width="12.42578125" customWidth="1"/>
    <col min="10498" max="10498" width="59.7109375" customWidth="1"/>
    <col min="10499" max="10501" width="12.42578125" customWidth="1"/>
    <col min="10502" max="10502" width="12.28515625" customWidth="1"/>
    <col min="10503" max="10503" width="9.7109375" customWidth="1"/>
    <col min="10504" max="10504" width="12.28515625" customWidth="1"/>
    <col min="10505" max="10505" width="9.7109375" customWidth="1"/>
    <col min="10507" max="10507" width="12.42578125" customWidth="1"/>
    <col min="10508" max="10508" width="12.85546875" customWidth="1"/>
    <col min="10509" max="10509" width="12.42578125" customWidth="1"/>
    <col min="10754" max="10754" width="59.7109375" customWidth="1"/>
    <col min="10755" max="10757" width="12.42578125" customWidth="1"/>
    <col min="10758" max="10758" width="12.28515625" customWidth="1"/>
    <col min="10759" max="10759" width="9.7109375" customWidth="1"/>
    <col min="10760" max="10760" width="12.28515625" customWidth="1"/>
    <col min="10761" max="10761" width="9.7109375" customWidth="1"/>
    <col min="10763" max="10763" width="12.42578125" customWidth="1"/>
    <col min="10764" max="10764" width="12.85546875" customWidth="1"/>
    <col min="10765" max="10765" width="12.42578125" customWidth="1"/>
    <col min="11010" max="11010" width="59.7109375" customWidth="1"/>
    <col min="11011" max="11013" width="12.42578125" customWidth="1"/>
    <col min="11014" max="11014" width="12.28515625" customWidth="1"/>
    <col min="11015" max="11015" width="9.7109375" customWidth="1"/>
    <col min="11016" max="11016" width="12.28515625" customWidth="1"/>
    <col min="11017" max="11017" width="9.7109375" customWidth="1"/>
    <col min="11019" max="11019" width="12.42578125" customWidth="1"/>
    <col min="11020" max="11020" width="12.85546875" customWidth="1"/>
    <col min="11021" max="11021" width="12.42578125" customWidth="1"/>
    <col min="11266" max="11266" width="59.7109375" customWidth="1"/>
    <col min="11267" max="11269" width="12.42578125" customWidth="1"/>
    <col min="11270" max="11270" width="12.28515625" customWidth="1"/>
    <col min="11271" max="11271" width="9.7109375" customWidth="1"/>
    <col min="11272" max="11272" width="12.28515625" customWidth="1"/>
    <col min="11273" max="11273" width="9.7109375" customWidth="1"/>
    <col min="11275" max="11275" width="12.42578125" customWidth="1"/>
    <col min="11276" max="11276" width="12.85546875" customWidth="1"/>
    <col min="11277" max="11277" width="12.42578125" customWidth="1"/>
    <col min="11522" max="11522" width="59.7109375" customWidth="1"/>
    <col min="11523" max="11525" width="12.42578125" customWidth="1"/>
    <col min="11526" max="11526" width="12.28515625" customWidth="1"/>
    <col min="11527" max="11527" width="9.7109375" customWidth="1"/>
    <col min="11528" max="11528" width="12.28515625" customWidth="1"/>
    <col min="11529" max="11529" width="9.7109375" customWidth="1"/>
    <col min="11531" max="11531" width="12.42578125" customWidth="1"/>
    <col min="11532" max="11532" width="12.85546875" customWidth="1"/>
    <col min="11533" max="11533" width="12.42578125" customWidth="1"/>
    <col min="11778" max="11778" width="59.7109375" customWidth="1"/>
    <col min="11779" max="11781" width="12.42578125" customWidth="1"/>
    <col min="11782" max="11782" width="12.28515625" customWidth="1"/>
    <col min="11783" max="11783" width="9.7109375" customWidth="1"/>
    <col min="11784" max="11784" width="12.28515625" customWidth="1"/>
    <col min="11785" max="11785" width="9.7109375" customWidth="1"/>
    <col min="11787" max="11787" width="12.42578125" customWidth="1"/>
    <col min="11788" max="11788" width="12.85546875" customWidth="1"/>
    <col min="11789" max="11789" width="12.42578125" customWidth="1"/>
    <col min="12034" max="12034" width="59.7109375" customWidth="1"/>
    <col min="12035" max="12037" width="12.42578125" customWidth="1"/>
    <col min="12038" max="12038" width="12.28515625" customWidth="1"/>
    <col min="12039" max="12039" width="9.7109375" customWidth="1"/>
    <col min="12040" max="12040" width="12.28515625" customWidth="1"/>
    <col min="12041" max="12041" width="9.7109375" customWidth="1"/>
    <col min="12043" max="12043" width="12.42578125" customWidth="1"/>
    <col min="12044" max="12044" width="12.85546875" customWidth="1"/>
    <col min="12045" max="12045" width="12.42578125" customWidth="1"/>
    <col min="12290" max="12290" width="59.7109375" customWidth="1"/>
    <col min="12291" max="12293" width="12.42578125" customWidth="1"/>
    <col min="12294" max="12294" width="12.28515625" customWidth="1"/>
    <col min="12295" max="12295" width="9.7109375" customWidth="1"/>
    <col min="12296" max="12296" width="12.28515625" customWidth="1"/>
    <col min="12297" max="12297" width="9.7109375" customWidth="1"/>
    <col min="12299" max="12299" width="12.42578125" customWidth="1"/>
    <col min="12300" max="12300" width="12.85546875" customWidth="1"/>
    <col min="12301" max="12301" width="12.42578125" customWidth="1"/>
    <col min="12546" max="12546" width="59.7109375" customWidth="1"/>
    <col min="12547" max="12549" width="12.42578125" customWidth="1"/>
    <col min="12550" max="12550" width="12.28515625" customWidth="1"/>
    <col min="12551" max="12551" width="9.7109375" customWidth="1"/>
    <col min="12552" max="12552" width="12.28515625" customWidth="1"/>
    <col min="12553" max="12553" width="9.7109375" customWidth="1"/>
    <col min="12555" max="12555" width="12.42578125" customWidth="1"/>
    <col min="12556" max="12556" width="12.85546875" customWidth="1"/>
    <col min="12557" max="12557" width="12.42578125" customWidth="1"/>
    <col min="12802" max="12802" width="59.7109375" customWidth="1"/>
    <col min="12803" max="12805" width="12.42578125" customWidth="1"/>
    <col min="12806" max="12806" width="12.28515625" customWidth="1"/>
    <col min="12807" max="12807" width="9.7109375" customWidth="1"/>
    <col min="12808" max="12808" width="12.28515625" customWidth="1"/>
    <col min="12809" max="12809" width="9.7109375" customWidth="1"/>
    <col min="12811" max="12811" width="12.42578125" customWidth="1"/>
    <col min="12812" max="12812" width="12.85546875" customWidth="1"/>
    <col min="12813" max="12813" width="12.42578125" customWidth="1"/>
    <col min="13058" max="13058" width="59.7109375" customWidth="1"/>
    <col min="13059" max="13061" width="12.42578125" customWidth="1"/>
    <col min="13062" max="13062" width="12.28515625" customWidth="1"/>
    <col min="13063" max="13063" width="9.7109375" customWidth="1"/>
    <col min="13064" max="13064" width="12.28515625" customWidth="1"/>
    <col min="13065" max="13065" width="9.7109375" customWidth="1"/>
    <col min="13067" max="13067" width="12.42578125" customWidth="1"/>
    <col min="13068" max="13068" width="12.85546875" customWidth="1"/>
    <col min="13069" max="13069" width="12.42578125" customWidth="1"/>
    <col min="13314" max="13314" width="59.7109375" customWidth="1"/>
    <col min="13315" max="13317" width="12.42578125" customWidth="1"/>
    <col min="13318" max="13318" width="12.28515625" customWidth="1"/>
    <col min="13319" max="13319" width="9.7109375" customWidth="1"/>
    <col min="13320" max="13320" width="12.28515625" customWidth="1"/>
    <col min="13321" max="13321" width="9.7109375" customWidth="1"/>
    <col min="13323" max="13323" width="12.42578125" customWidth="1"/>
    <col min="13324" max="13324" width="12.85546875" customWidth="1"/>
    <col min="13325" max="13325" width="12.42578125" customWidth="1"/>
    <col min="13570" max="13570" width="59.7109375" customWidth="1"/>
    <col min="13571" max="13573" width="12.42578125" customWidth="1"/>
    <col min="13574" max="13574" width="12.28515625" customWidth="1"/>
    <col min="13575" max="13575" width="9.7109375" customWidth="1"/>
    <col min="13576" max="13576" width="12.28515625" customWidth="1"/>
    <col min="13577" max="13577" width="9.7109375" customWidth="1"/>
    <col min="13579" max="13579" width="12.42578125" customWidth="1"/>
    <col min="13580" max="13580" width="12.85546875" customWidth="1"/>
    <col min="13581" max="13581" width="12.42578125" customWidth="1"/>
    <col min="13826" max="13826" width="59.7109375" customWidth="1"/>
    <col min="13827" max="13829" width="12.42578125" customWidth="1"/>
    <col min="13830" max="13830" width="12.28515625" customWidth="1"/>
    <col min="13831" max="13831" width="9.7109375" customWidth="1"/>
    <col min="13832" max="13832" width="12.28515625" customWidth="1"/>
    <col min="13833" max="13833" width="9.7109375" customWidth="1"/>
    <col min="13835" max="13835" width="12.42578125" customWidth="1"/>
    <col min="13836" max="13836" width="12.85546875" customWidth="1"/>
    <col min="13837" max="13837" width="12.42578125" customWidth="1"/>
    <col min="14082" max="14082" width="59.7109375" customWidth="1"/>
    <col min="14083" max="14085" width="12.42578125" customWidth="1"/>
    <col min="14086" max="14086" width="12.28515625" customWidth="1"/>
    <col min="14087" max="14087" width="9.7109375" customWidth="1"/>
    <col min="14088" max="14088" width="12.28515625" customWidth="1"/>
    <col min="14089" max="14089" width="9.7109375" customWidth="1"/>
    <col min="14091" max="14091" width="12.42578125" customWidth="1"/>
    <col min="14092" max="14092" width="12.85546875" customWidth="1"/>
    <col min="14093" max="14093" width="12.42578125" customWidth="1"/>
    <col min="14338" max="14338" width="59.7109375" customWidth="1"/>
    <col min="14339" max="14341" width="12.42578125" customWidth="1"/>
    <col min="14342" max="14342" width="12.28515625" customWidth="1"/>
    <col min="14343" max="14343" width="9.7109375" customWidth="1"/>
    <col min="14344" max="14344" width="12.28515625" customWidth="1"/>
    <col min="14345" max="14345" width="9.7109375" customWidth="1"/>
    <col min="14347" max="14347" width="12.42578125" customWidth="1"/>
    <col min="14348" max="14348" width="12.85546875" customWidth="1"/>
    <col min="14349" max="14349" width="12.42578125" customWidth="1"/>
    <col min="14594" max="14594" width="59.7109375" customWidth="1"/>
    <col min="14595" max="14597" width="12.42578125" customWidth="1"/>
    <col min="14598" max="14598" width="12.28515625" customWidth="1"/>
    <col min="14599" max="14599" width="9.7109375" customWidth="1"/>
    <col min="14600" max="14600" width="12.28515625" customWidth="1"/>
    <col min="14601" max="14601" width="9.7109375" customWidth="1"/>
    <col min="14603" max="14603" width="12.42578125" customWidth="1"/>
    <col min="14604" max="14604" width="12.85546875" customWidth="1"/>
    <col min="14605" max="14605" width="12.42578125" customWidth="1"/>
    <col min="14850" max="14850" width="59.7109375" customWidth="1"/>
    <col min="14851" max="14853" width="12.42578125" customWidth="1"/>
    <col min="14854" max="14854" width="12.28515625" customWidth="1"/>
    <col min="14855" max="14855" width="9.7109375" customWidth="1"/>
    <col min="14856" max="14856" width="12.28515625" customWidth="1"/>
    <col min="14857" max="14857" width="9.7109375" customWidth="1"/>
    <col min="14859" max="14859" width="12.42578125" customWidth="1"/>
    <col min="14860" max="14860" width="12.85546875" customWidth="1"/>
    <col min="14861" max="14861" width="12.42578125" customWidth="1"/>
    <col min="15106" max="15106" width="59.7109375" customWidth="1"/>
    <col min="15107" max="15109" width="12.42578125" customWidth="1"/>
    <col min="15110" max="15110" width="12.28515625" customWidth="1"/>
    <col min="15111" max="15111" width="9.7109375" customWidth="1"/>
    <col min="15112" max="15112" width="12.28515625" customWidth="1"/>
    <col min="15113" max="15113" width="9.7109375" customWidth="1"/>
    <col min="15115" max="15115" width="12.42578125" customWidth="1"/>
    <col min="15116" max="15116" width="12.85546875" customWidth="1"/>
    <col min="15117" max="15117" width="12.42578125" customWidth="1"/>
    <col min="15362" max="15362" width="59.7109375" customWidth="1"/>
    <col min="15363" max="15365" width="12.42578125" customWidth="1"/>
    <col min="15366" max="15366" width="12.28515625" customWidth="1"/>
    <col min="15367" max="15367" width="9.7109375" customWidth="1"/>
    <col min="15368" max="15368" width="12.28515625" customWidth="1"/>
    <col min="15369" max="15369" width="9.7109375" customWidth="1"/>
    <col min="15371" max="15371" width="12.42578125" customWidth="1"/>
    <col min="15372" max="15372" width="12.85546875" customWidth="1"/>
    <col min="15373" max="15373" width="12.42578125" customWidth="1"/>
    <col min="15618" max="15618" width="59.7109375" customWidth="1"/>
    <col min="15619" max="15621" width="12.42578125" customWidth="1"/>
    <col min="15622" max="15622" width="12.28515625" customWidth="1"/>
    <col min="15623" max="15623" width="9.7109375" customWidth="1"/>
    <col min="15624" max="15624" width="12.28515625" customWidth="1"/>
    <col min="15625" max="15625" width="9.7109375" customWidth="1"/>
    <col min="15627" max="15627" width="12.42578125" customWidth="1"/>
    <col min="15628" max="15628" width="12.85546875" customWidth="1"/>
    <col min="15629" max="15629" width="12.42578125" customWidth="1"/>
    <col min="15874" max="15874" width="59.7109375" customWidth="1"/>
    <col min="15875" max="15877" width="12.42578125" customWidth="1"/>
    <col min="15878" max="15878" width="12.28515625" customWidth="1"/>
    <col min="15879" max="15879" width="9.7109375" customWidth="1"/>
    <col min="15880" max="15880" width="12.28515625" customWidth="1"/>
    <col min="15881" max="15881" width="9.7109375" customWidth="1"/>
    <col min="15883" max="15883" width="12.42578125" customWidth="1"/>
    <col min="15884" max="15884" width="12.85546875" customWidth="1"/>
    <col min="15885" max="15885" width="12.42578125" customWidth="1"/>
    <col min="16130" max="16130" width="59.7109375" customWidth="1"/>
    <col min="16131" max="16133" width="12.42578125" customWidth="1"/>
    <col min="16134" max="16134" width="12.28515625" customWidth="1"/>
    <col min="16135" max="16135" width="9.7109375" customWidth="1"/>
    <col min="16136" max="16136" width="12.28515625" customWidth="1"/>
    <col min="16137" max="16137" width="9.7109375" customWidth="1"/>
    <col min="16139" max="16139" width="12.42578125" customWidth="1"/>
    <col min="16140" max="16140" width="12.85546875" customWidth="1"/>
    <col min="16141" max="16141" width="12.42578125" customWidth="1"/>
  </cols>
  <sheetData>
    <row r="1" spans="1:14" x14ac:dyDescent="0.2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ht="15.75" x14ac:dyDescent="0.25">
      <c r="A2" s="2"/>
      <c r="B2" s="8" t="s">
        <v>65</v>
      </c>
      <c r="C2" s="8"/>
      <c r="D2" s="8"/>
      <c r="E2" s="8"/>
      <c r="F2" s="8"/>
      <c r="G2" s="8"/>
      <c r="H2" s="8"/>
      <c r="I2" s="8"/>
      <c r="K2" s="2"/>
    </row>
    <row r="3" spans="1:14" ht="16.5" customHeight="1" x14ac:dyDescent="0.25">
      <c r="A3" s="2"/>
      <c r="B3" s="8" t="s">
        <v>0</v>
      </c>
      <c r="C3" s="8"/>
      <c r="D3" s="8"/>
      <c r="E3" s="8"/>
      <c r="F3" s="8"/>
      <c r="G3" s="8"/>
      <c r="H3" s="8"/>
      <c r="I3" s="8"/>
      <c r="K3" s="2"/>
    </row>
    <row r="4" spans="1:14" x14ac:dyDescent="0.25">
      <c r="B4" s="3"/>
      <c r="C4" s="3"/>
      <c r="D4" s="3"/>
      <c r="E4" s="3"/>
      <c r="F4" s="3"/>
      <c r="G4" s="3"/>
      <c r="H4" s="3"/>
      <c r="I4" s="3"/>
      <c r="K4" s="2"/>
    </row>
    <row r="5" spans="1:14" ht="21" customHeight="1" x14ac:dyDescent="0.25">
      <c r="B5" s="29" t="s">
        <v>1</v>
      </c>
      <c r="C5" s="19" t="s">
        <v>58</v>
      </c>
      <c r="D5" s="19" t="s">
        <v>59</v>
      </c>
      <c r="E5" s="19" t="s">
        <v>60</v>
      </c>
      <c r="F5" s="29" t="s">
        <v>61</v>
      </c>
      <c r="G5" s="29"/>
      <c r="H5" s="33" t="s">
        <v>62</v>
      </c>
      <c r="I5" s="33"/>
      <c r="K5" s="2"/>
      <c r="L5" s="2"/>
      <c r="M5" s="2"/>
    </row>
    <row r="6" spans="1:14" ht="30.75" customHeight="1" x14ac:dyDescent="0.25">
      <c r="A6" s="2"/>
      <c r="B6" s="29"/>
      <c r="C6" s="20" t="s">
        <v>63</v>
      </c>
      <c r="D6" s="20" t="s">
        <v>63</v>
      </c>
      <c r="E6" s="20" t="s">
        <v>63</v>
      </c>
      <c r="F6" s="28" t="s">
        <v>2</v>
      </c>
      <c r="G6" s="28" t="s">
        <v>3</v>
      </c>
      <c r="H6" s="28" t="s">
        <v>4</v>
      </c>
      <c r="I6" s="28" t="s">
        <v>3</v>
      </c>
      <c r="K6" s="2"/>
      <c r="L6" s="2"/>
      <c r="M6" s="2"/>
      <c r="N6" s="2"/>
    </row>
    <row r="7" spans="1:14" ht="21" customHeight="1" x14ac:dyDescent="0.25">
      <c r="A7" s="2"/>
      <c r="B7" s="21" t="s">
        <v>5</v>
      </c>
      <c r="C7" s="22">
        <f>+C8+C40</f>
        <v>4762.35016</v>
      </c>
      <c r="D7" s="22">
        <f>+D8+D40</f>
        <v>5136.0662531990793</v>
      </c>
      <c r="E7" s="22">
        <f>+E8+E40</f>
        <v>4401.2814200000003</v>
      </c>
      <c r="F7" s="23">
        <f>+E7-D7</f>
        <v>-734.784833199079</v>
      </c>
      <c r="G7" s="23">
        <f>+F7/D7*100</f>
        <v>-14.306373729922326</v>
      </c>
      <c r="H7" s="23">
        <f t="shared" ref="H7:H43" si="0">+E7-C7</f>
        <v>-361.06873999999971</v>
      </c>
      <c r="I7" s="23">
        <f t="shared" ref="I7:I43" si="1">+H7/C7*100</f>
        <v>-7.5817343930879648</v>
      </c>
      <c r="K7" s="4"/>
      <c r="L7" s="4"/>
      <c r="M7" s="4"/>
      <c r="N7" s="2"/>
    </row>
    <row r="8" spans="1:14" ht="21" customHeight="1" x14ac:dyDescent="0.25">
      <c r="A8" s="2"/>
      <c r="B8" s="24" t="s">
        <v>6</v>
      </c>
      <c r="C8" s="11">
        <f>+C9+C12+C16+C17+C24+C32</f>
        <v>4543.28424</v>
      </c>
      <c r="D8" s="11">
        <f>+D9+D12+D16+D17+D24+D32</f>
        <v>4770.7659999999996</v>
      </c>
      <c r="E8" s="11">
        <f>+E9+E12+E16+E17+E24+E32</f>
        <v>4213.6866200000004</v>
      </c>
      <c r="F8" s="11">
        <f>+E8-D8</f>
        <v>-557.07937999999922</v>
      </c>
      <c r="G8" s="11">
        <f>+F8/D8*100</f>
        <v>-11.676937833463207</v>
      </c>
      <c r="H8" s="11">
        <f t="shared" si="0"/>
        <v>-329.59761999999955</v>
      </c>
      <c r="I8" s="11">
        <f t="shared" si="1"/>
        <v>-7.2546114790299709</v>
      </c>
      <c r="K8" s="4"/>
      <c r="L8" s="4"/>
      <c r="M8" s="4"/>
      <c r="N8" s="2"/>
    </row>
    <row r="9" spans="1:14" ht="21" customHeight="1" x14ac:dyDescent="0.25">
      <c r="A9" s="2"/>
      <c r="B9" s="25" t="s">
        <v>7</v>
      </c>
      <c r="C9" s="11">
        <f>SUM(C10:C11)</f>
        <v>2029.9683999999997</v>
      </c>
      <c r="D9" s="11">
        <f>SUM(D10:D11)</f>
        <v>2123.3617900000004</v>
      </c>
      <c r="E9" s="11">
        <f>SUM(E10:E11)</f>
        <v>1859.3984</v>
      </c>
      <c r="F9" s="11">
        <f>+E9-D9</f>
        <v>-263.96339000000035</v>
      </c>
      <c r="G9" s="11">
        <f>+F9/D9*100</f>
        <v>-12.43139022483777</v>
      </c>
      <c r="H9" s="11">
        <f t="shared" si="0"/>
        <v>-170.56999999999971</v>
      </c>
      <c r="I9" s="11">
        <f t="shared" si="1"/>
        <v>-8.4025938531850901</v>
      </c>
      <c r="K9" s="4"/>
      <c r="L9" s="4"/>
      <c r="M9" s="4"/>
      <c r="N9" s="2"/>
    </row>
    <row r="10" spans="1:14" ht="15" customHeight="1" x14ac:dyDescent="0.25">
      <c r="A10" s="2"/>
      <c r="B10" s="16" t="s">
        <v>8</v>
      </c>
      <c r="C10" s="12">
        <v>938.98269999999991</v>
      </c>
      <c r="D10" s="12">
        <v>963.45180000000016</v>
      </c>
      <c r="E10" s="12">
        <v>918.38469999999995</v>
      </c>
      <c r="F10" s="12">
        <f t="shared" ref="F10:F43" si="2">+E10-D10</f>
        <v>-45.06710000000021</v>
      </c>
      <c r="G10" s="12">
        <f t="shared" ref="G10:G43" si="3">+F10/D10*100</f>
        <v>-4.6776704345770286</v>
      </c>
      <c r="H10" s="12">
        <f t="shared" si="0"/>
        <v>-20.597999999999956</v>
      </c>
      <c r="I10" s="12">
        <f t="shared" si="1"/>
        <v>-2.1936506391438266</v>
      </c>
      <c r="K10" s="4"/>
      <c r="L10" s="4"/>
      <c r="M10" s="4"/>
      <c r="N10" s="2"/>
    </row>
    <row r="11" spans="1:14" ht="15" customHeight="1" x14ac:dyDescent="0.25">
      <c r="A11" s="2"/>
      <c r="B11" s="16" t="s">
        <v>9</v>
      </c>
      <c r="C11" s="12">
        <v>1090.9857</v>
      </c>
      <c r="D11" s="12">
        <v>1159.9099900000003</v>
      </c>
      <c r="E11" s="12">
        <v>941.01369999999997</v>
      </c>
      <c r="F11" s="12">
        <f t="shared" si="2"/>
        <v>-218.89629000000036</v>
      </c>
      <c r="G11" s="12">
        <f t="shared" si="3"/>
        <v>-18.871834184306</v>
      </c>
      <c r="H11" s="12">
        <f t="shared" si="0"/>
        <v>-149.97199999999998</v>
      </c>
      <c r="I11" s="12">
        <f t="shared" si="1"/>
        <v>-13.746467987618901</v>
      </c>
      <c r="K11" s="4"/>
      <c r="L11" s="4"/>
      <c r="M11" s="4"/>
      <c r="N11" s="2"/>
    </row>
    <row r="12" spans="1:14" ht="21" customHeight="1" x14ac:dyDescent="0.25">
      <c r="A12" s="2"/>
      <c r="B12" s="25" t="s">
        <v>10</v>
      </c>
      <c r="C12" s="11">
        <f>SUM(C13:C15)</f>
        <v>1805.4690999999998</v>
      </c>
      <c r="D12" s="11">
        <f>SUM(D13:D15)</f>
        <v>1939.5343</v>
      </c>
      <c r="E12" s="11">
        <f>SUM(E13:E15)</f>
        <v>1762.6954000000001</v>
      </c>
      <c r="F12" s="11">
        <f t="shared" si="2"/>
        <v>-176.83889999999997</v>
      </c>
      <c r="G12" s="11">
        <f t="shared" si="3"/>
        <v>-9.1175959094922909</v>
      </c>
      <c r="H12" s="11">
        <f t="shared" si="0"/>
        <v>-42.773699999999735</v>
      </c>
      <c r="I12" s="11">
        <f t="shared" si="1"/>
        <v>-2.3691183637537598</v>
      </c>
      <c r="K12" s="4"/>
      <c r="L12" s="4"/>
      <c r="M12" s="4"/>
      <c r="N12" s="2"/>
    </row>
    <row r="13" spans="1:14" ht="15" customHeight="1" x14ac:dyDescent="0.25">
      <c r="A13" s="2"/>
      <c r="B13" s="16" t="s">
        <v>8</v>
      </c>
      <c r="C13" s="12">
        <v>469.36310000000003</v>
      </c>
      <c r="D13" s="12">
        <v>546.63160000000005</v>
      </c>
      <c r="E13" s="12">
        <v>505.03460000000001</v>
      </c>
      <c r="F13" s="12">
        <f t="shared" si="2"/>
        <v>-41.597000000000037</v>
      </c>
      <c r="G13" s="12">
        <f t="shared" si="3"/>
        <v>-7.6096954511960222</v>
      </c>
      <c r="H13" s="12">
        <f t="shared" si="0"/>
        <v>35.67149999999998</v>
      </c>
      <c r="I13" s="12">
        <f t="shared" si="1"/>
        <v>7.5999796319736204</v>
      </c>
      <c r="K13" s="4"/>
      <c r="L13" s="4"/>
      <c r="M13" s="4"/>
      <c r="N13" s="2"/>
    </row>
    <row r="14" spans="1:14" ht="15" customHeight="1" x14ac:dyDescent="0.25">
      <c r="A14" s="2"/>
      <c r="B14" s="16" t="s">
        <v>11</v>
      </c>
      <c r="C14" s="12">
        <v>899.54689999999994</v>
      </c>
      <c r="D14" s="12">
        <v>938.21960000000013</v>
      </c>
      <c r="E14" s="12">
        <v>879.32500000000005</v>
      </c>
      <c r="F14" s="12">
        <f t="shared" si="2"/>
        <v>-58.894600000000082</v>
      </c>
      <c r="G14" s="12">
        <f t="shared" si="3"/>
        <v>-6.2772723997665443</v>
      </c>
      <c r="H14" s="12">
        <f t="shared" si="0"/>
        <v>-20.221899999999891</v>
      </c>
      <c r="I14" s="12">
        <f t="shared" si="1"/>
        <v>-2.2480095256845303</v>
      </c>
      <c r="K14" s="4"/>
      <c r="L14" s="4"/>
      <c r="M14" s="4"/>
      <c r="N14" s="2"/>
    </row>
    <row r="15" spans="1:14" ht="15" customHeight="1" x14ac:dyDescent="0.25">
      <c r="A15" s="2"/>
      <c r="B15" s="16" t="s">
        <v>12</v>
      </c>
      <c r="C15" s="12">
        <v>436.55910000000006</v>
      </c>
      <c r="D15" s="12">
        <v>454.68309999999991</v>
      </c>
      <c r="E15" s="12">
        <v>378.33580000000006</v>
      </c>
      <c r="F15" s="12">
        <f t="shared" si="2"/>
        <v>-76.347299999999848</v>
      </c>
      <c r="G15" s="12">
        <f t="shared" si="3"/>
        <v>-16.79132125209841</v>
      </c>
      <c r="H15" s="12">
        <f t="shared" si="0"/>
        <v>-58.223299999999995</v>
      </c>
      <c r="I15" s="12">
        <f t="shared" si="1"/>
        <v>-13.336865501142912</v>
      </c>
      <c r="K15" s="4"/>
      <c r="L15" s="4"/>
      <c r="M15" s="4"/>
      <c r="N15" s="2"/>
    </row>
    <row r="16" spans="1:14" ht="21" customHeight="1" x14ac:dyDescent="0.25">
      <c r="A16" s="2"/>
      <c r="B16" s="25" t="s">
        <v>13</v>
      </c>
      <c r="C16" s="11">
        <v>213.59429999999998</v>
      </c>
      <c r="D16" s="11">
        <v>222.63977</v>
      </c>
      <c r="E16" s="11">
        <v>164.77950000000001</v>
      </c>
      <c r="F16" s="11">
        <f t="shared" si="2"/>
        <v>-57.860269999999986</v>
      </c>
      <c r="G16" s="11">
        <f t="shared" si="3"/>
        <v>-25.988290411906185</v>
      </c>
      <c r="H16" s="11">
        <f t="shared" si="0"/>
        <v>-48.814799999999963</v>
      </c>
      <c r="I16" s="11">
        <f t="shared" si="1"/>
        <v>-22.853980653978113</v>
      </c>
      <c r="K16" s="4"/>
      <c r="L16" s="4"/>
      <c r="M16" s="4"/>
      <c r="N16" s="2"/>
    </row>
    <row r="17" spans="1:14" ht="21" customHeight="1" x14ac:dyDescent="0.25">
      <c r="A17" s="2"/>
      <c r="B17" s="25" t="s">
        <v>14</v>
      </c>
      <c r="C17" s="11">
        <f>SUM(C18:C23)</f>
        <v>175.25392999999997</v>
      </c>
      <c r="D17" s="11">
        <f>SUM(D18:D23)</f>
        <v>174.56729999999999</v>
      </c>
      <c r="E17" s="11">
        <f>SUM(E18:E23)</f>
        <v>167.58340999999999</v>
      </c>
      <c r="F17" s="11">
        <f t="shared" si="2"/>
        <v>-6.9838900000000024</v>
      </c>
      <c r="G17" s="11">
        <f t="shared" si="3"/>
        <v>-4.0006862682759037</v>
      </c>
      <c r="H17" s="11">
        <f t="shared" si="0"/>
        <v>-7.670519999999982</v>
      </c>
      <c r="I17" s="11">
        <f t="shared" si="1"/>
        <v>-4.3768034189019236</v>
      </c>
      <c r="K17" s="4"/>
      <c r="L17" s="4"/>
      <c r="M17" s="4"/>
      <c r="N17" s="2"/>
    </row>
    <row r="18" spans="1:14" ht="15" customHeight="1" x14ac:dyDescent="0.25">
      <c r="A18" s="2"/>
      <c r="B18" s="16" t="s">
        <v>15</v>
      </c>
      <c r="C18" s="12">
        <v>23.024010000000001</v>
      </c>
      <c r="D18" s="12">
        <v>23.645900000000001</v>
      </c>
      <c r="E18" s="12">
        <v>31.878499999999999</v>
      </c>
      <c r="F18" s="12">
        <f t="shared" si="2"/>
        <v>8.2325999999999979</v>
      </c>
      <c r="G18" s="12">
        <f t="shared" si="3"/>
        <v>34.816183778160266</v>
      </c>
      <c r="H18" s="12">
        <f t="shared" si="0"/>
        <v>8.8544899999999984</v>
      </c>
      <c r="I18" s="12">
        <f t="shared" si="1"/>
        <v>38.457636180665304</v>
      </c>
      <c r="K18" s="4"/>
      <c r="L18" s="4"/>
      <c r="M18" s="4"/>
      <c r="N18" s="2"/>
    </row>
    <row r="19" spans="1:14" ht="15" customHeight="1" x14ac:dyDescent="0.25">
      <c r="A19" s="2"/>
      <c r="B19" s="16" t="s">
        <v>16</v>
      </c>
      <c r="C19" s="12">
        <v>73.973699999999994</v>
      </c>
      <c r="D19" s="12">
        <v>71.386200000000002</v>
      </c>
      <c r="E19" s="12">
        <v>58.812899999999992</v>
      </c>
      <c r="F19" s="12">
        <f t="shared" si="2"/>
        <v>-12.57330000000001</v>
      </c>
      <c r="G19" s="12">
        <f t="shared" si="3"/>
        <v>-17.613068071980312</v>
      </c>
      <c r="H19" s="12">
        <f t="shared" si="0"/>
        <v>-15.160800000000002</v>
      </c>
      <c r="I19" s="12">
        <f t="shared" si="1"/>
        <v>-20.494851548590923</v>
      </c>
      <c r="K19" s="4"/>
      <c r="L19" s="4"/>
      <c r="M19" s="4"/>
      <c r="N19" s="2"/>
    </row>
    <row r="20" spans="1:14" ht="15" customHeight="1" x14ac:dyDescent="0.25">
      <c r="A20" s="2"/>
      <c r="B20" s="16" t="s">
        <v>17</v>
      </c>
      <c r="C20" s="12">
        <v>22.595899999999997</v>
      </c>
      <c r="D20" s="12">
        <v>24.110699999999998</v>
      </c>
      <c r="E20" s="12">
        <v>24.136500000000002</v>
      </c>
      <c r="F20" s="12">
        <f t="shared" si="2"/>
        <v>2.580000000000382E-2</v>
      </c>
      <c r="G20" s="12">
        <f t="shared" si="3"/>
        <v>0.10700643282859404</v>
      </c>
      <c r="H20" s="12">
        <f t="shared" si="0"/>
        <v>1.5406000000000049</v>
      </c>
      <c r="I20" s="12">
        <f t="shared" si="1"/>
        <v>6.818051062360893</v>
      </c>
      <c r="K20" s="4"/>
      <c r="L20" s="4"/>
      <c r="M20" s="4"/>
      <c r="N20" s="2"/>
    </row>
    <row r="21" spans="1:14" ht="15" customHeight="1" x14ac:dyDescent="0.25">
      <c r="A21" s="2"/>
      <c r="B21" s="16" t="s">
        <v>18</v>
      </c>
      <c r="C21" s="12">
        <v>47.167619999999992</v>
      </c>
      <c r="D21" s="12">
        <v>47.419399999999996</v>
      </c>
      <c r="E21" s="12">
        <v>45.449010000000008</v>
      </c>
      <c r="F21" s="12">
        <f t="shared" si="2"/>
        <v>-1.9703899999999877</v>
      </c>
      <c r="G21" s="12">
        <f t="shared" si="3"/>
        <v>-4.155240260315372</v>
      </c>
      <c r="H21" s="12">
        <f t="shared" si="0"/>
        <v>-1.718609999999984</v>
      </c>
      <c r="I21" s="12">
        <f t="shared" si="1"/>
        <v>-3.6436224681253462</v>
      </c>
      <c r="K21" s="4"/>
      <c r="L21" s="4"/>
      <c r="M21" s="4"/>
      <c r="N21" s="2"/>
    </row>
    <row r="22" spans="1:14" ht="15" customHeight="1" x14ac:dyDescent="0.25">
      <c r="A22" s="2"/>
      <c r="B22" s="16" t="s">
        <v>19</v>
      </c>
      <c r="C22" s="12">
        <v>1.0904</v>
      </c>
      <c r="D22" s="12">
        <v>1.0803999999999998</v>
      </c>
      <c r="E22" s="12">
        <v>0.81020000000000003</v>
      </c>
      <c r="F22" s="12">
        <f t="shared" si="2"/>
        <v>-0.27019999999999977</v>
      </c>
      <c r="G22" s="12">
        <f t="shared" si="3"/>
        <v>-25.009255831173622</v>
      </c>
      <c r="H22" s="12">
        <f t="shared" si="0"/>
        <v>-0.2802</v>
      </c>
      <c r="I22" s="12">
        <f t="shared" si="1"/>
        <v>-25.69699192956713</v>
      </c>
      <c r="K22" s="4"/>
      <c r="L22" s="4"/>
      <c r="M22" s="4"/>
      <c r="N22" s="2"/>
    </row>
    <row r="23" spans="1:14" ht="15" customHeight="1" x14ac:dyDescent="0.25">
      <c r="A23" s="2"/>
      <c r="B23" s="16" t="s">
        <v>20</v>
      </c>
      <c r="C23" s="12">
        <v>7.4022999999999994</v>
      </c>
      <c r="D23" s="12">
        <v>6.9246999999999996</v>
      </c>
      <c r="E23" s="12">
        <v>6.4962999999999997</v>
      </c>
      <c r="F23" s="12">
        <f t="shared" si="2"/>
        <v>-0.42839999999999989</v>
      </c>
      <c r="G23" s="12">
        <f t="shared" si="3"/>
        <v>-6.1865495978165104</v>
      </c>
      <c r="H23" s="12">
        <f t="shared" si="0"/>
        <v>-0.90599999999999969</v>
      </c>
      <c r="I23" s="12">
        <f t="shared" si="1"/>
        <v>-12.239439093254797</v>
      </c>
      <c r="K23" s="4"/>
      <c r="L23" s="4"/>
      <c r="M23" s="4"/>
      <c r="N23" s="2"/>
    </row>
    <row r="24" spans="1:14" ht="20.25" customHeight="1" x14ac:dyDescent="0.25">
      <c r="A24" s="2"/>
      <c r="B24" s="25" t="s">
        <v>21</v>
      </c>
      <c r="C24" s="11">
        <f>SUM(C25:C29)</f>
        <v>50.440699999999993</v>
      </c>
      <c r="D24" s="11">
        <f>SUM(D25:D29)</f>
        <v>44.688699999999997</v>
      </c>
      <c r="E24" s="11">
        <f>SUM(E25:E29)</f>
        <v>28.292300000000004</v>
      </c>
      <c r="F24" s="11">
        <f>+E24-D24</f>
        <v>-16.396399999999993</v>
      </c>
      <c r="G24" s="11">
        <f t="shared" si="3"/>
        <v>-36.690259506318142</v>
      </c>
      <c r="H24" s="11">
        <f t="shared" si="0"/>
        <v>-22.148399999999988</v>
      </c>
      <c r="I24" s="11">
        <f t="shared" si="1"/>
        <v>-43.909779206077616</v>
      </c>
      <c r="K24" s="4"/>
      <c r="L24" s="4"/>
      <c r="M24" s="4"/>
      <c r="N24" s="2"/>
    </row>
    <row r="25" spans="1:14" ht="15" customHeight="1" x14ac:dyDescent="0.25">
      <c r="A25" s="2"/>
      <c r="B25" s="16" t="s">
        <v>22</v>
      </c>
      <c r="C25" s="12">
        <v>26.413600000000002</v>
      </c>
      <c r="D25" s="12">
        <v>28.212299999999999</v>
      </c>
      <c r="E25" s="12">
        <v>17.378299999999999</v>
      </c>
      <c r="F25" s="12">
        <f t="shared" si="2"/>
        <v>-10.834</v>
      </c>
      <c r="G25" s="12">
        <f t="shared" si="3"/>
        <v>-38.401690042995426</v>
      </c>
      <c r="H25" s="12">
        <f t="shared" si="0"/>
        <v>-9.035300000000003</v>
      </c>
      <c r="I25" s="12">
        <f t="shared" si="1"/>
        <v>-34.206999424538878</v>
      </c>
      <c r="K25" s="4"/>
      <c r="L25" s="4"/>
      <c r="M25" s="4"/>
      <c r="N25" s="2"/>
    </row>
    <row r="26" spans="1:14" ht="15" customHeight="1" x14ac:dyDescent="0.25">
      <c r="A26" s="2"/>
      <c r="B26" s="16" t="s">
        <v>23</v>
      </c>
      <c r="C26" s="12">
        <v>0.72899999999999998</v>
      </c>
      <c r="D26" s="12">
        <v>1.8567</v>
      </c>
      <c r="E26" s="12">
        <v>0</v>
      </c>
      <c r="F26" s="12">
        <f t="shared" si="2"/>
        <v>-1.8567</v>
      </c>
      <c r="G26" s="12">
        <f t="shared" si="3"/>
        <v>-100</v>
      </c>
      <c r="H26" s="12">
        <f t="shared" si="0"/>
        <v>-0.72899999999999998</v>
      </c>
      <c r="I26" s="12">
        <f t="shared" si="1"/>
        <v>-100</v>
      </c>
      <c r="K26" s="4"/>
      <c r="L26" s="4"/>
      <c r="M26" s="4"/>
      <c r="N26" s="2"/>
    </row>
    <row r="27" spans="1:14" ht="15" hidden="1" customHeight="1" x14ac:dyDescent="0.25">
      <c r="A27" s="2"/>
      <c r="B27" s="16" t="s">
        <v>24</v>
      </c>
      <c r="C27" s="12">
        <v>0</v>
      </c>
      <c r="D27" s="12">
        <v>0</v>
      </c>
      <c r="E27" s="12">
        <v>0</v>
      </c>
      <c r="F27" s="12">
        <f t="shared" si="2"/>
        <v>0</v>
      </c>
      <c r="G27" s="17" t="e">
        <f t="shared" si="3"/>
        <v>#DIV/0!</v>
      </c>
      <c r="H27" s="12">
        <f t="shared" si="0"/>
        <v>0</v>
      </c>
      <c r="I27" s="17" t="e">
        <f t="shared" si="1"/>
        <v>#DIV/0!</v>
      </c>
      <c r="K27" s="4"/>
      <c r="L27" s="4"/>
      <c r="M27" s="4"/>
      <c r="N27" s="2"/>
    </row>
    <row r="28" spans="1:14" ht="15" customHeight="1" x14ac:dyDescent="0.25">
      <c r="A28" s="2"/>
      <c r="B28" s="16" t="s">
        <v>25</v>
      </c>
      <c r="C28" s="12">
        <v>14.834199999999997</v>
      </c>
      <c r="D28" s="12">
        <v>14.619700000000002</v>
      </c>
      <c r="E28" s="12">
        <v>10.876500000000002</v>
      </c>
      <c r="F28" s="12">
        <f t="shared" si="2"/>
        <v>-3.7431999999999999</v>
      </c>
      <c r="G28" s="12">
        <f t="shared" si="3"/>
        <v>-25.603808559683159</v>
      </c>
      <c r="H28" s="12">
        <f t="shared" si="0"/>
        <v>-3.9576999999999956</v>
      </c>
      <c r="I28" s="12">
        <f t="shared" si="1"/>
        <v>-26.679564789472948</v>
      </c>
      <c r="K28" s="4"/>
      <c r="L28" s="4"/>
      <c r="M28" s="4"/>
      <c r="N28" s="2"/>
    </row>
    <row r="29" spans="1:14" ht="15" customHeight="1" x14ac:dyDescent="0.25">
      <c r="A29" s="2"/>
      <c r="B29" s="16" t="s">
        <v>26</v>
      </c>
      <c r="C29" s="12">
        <f>+C30+C31</f>
        <v>8.4638999999999989</v>
      </c>
      <c r="D29" s="12">
        <v>0</v>
      </c>
      <c r="E29" s="12">
        <f>+E30+E31</f>
        <v>3.7500000000000006E-2</v>
      </c>
      <c r="F29" s="12">
        <f t="shared" si="2"/>
        <v>3.7500000000000006E-2</v>
      </c>
      <c r="G29" s="17" t="e">
        <f t="shared" si="3"/>
        <v>#DIV/0!</v>
      </c>
      <c r="H29" s="12">
        <f t="shared" si="0"/>
        <v>-8.4263999999999992</v>
      </c>
      <c r="I29" s="12">
        <f t="shared" si="1"/>
        <v>-99.556941835324139</v>
      </c>
      <c r="K29" s="4"/>
      <c r="L29" s="4"/>
      <c r="M29" s="4"/>
      <c r="N29" s="2"/>
    </row>
    <row r="30" spans="1:14" ht="15" customHeight="1" x14ac:dyDescent="0.25">
      <c r="A30" s="2"/>
      <c r="B30" s="18" t="s">
        <v>27</v>
      </c>
      <c r="C30" s="12">
        <v>5.2796999999999992</v>
      </c>
      <c r="D30" s="12"/>
      <c r="E30" s="12">
        <v>4.4000000000000003E-3</v>
      </c>
      <c r="F30" s="12">
        <f t="shared" si="2"/>
        <v>4.4000000000000003E-3</v>
      </c>
      <c r="G30" s="17" t="e">
        <f t="shared" si="3"/>
        <v>#DIV/0!</v>
      </c>
      <c r="H30" s="12">
        <f t="shared" si="0"/>
        <v>-5.2752999999999988</v>
      </c>
      <c r="I30" s="12">
        <f t="shared" si="1"/>
        <v>-99.916661931549129</v>
      </c>
      <c r="K30" s="4"/>
      <c r="L30" s="4"/>
      <c r="M30" s="4"/>
      <c r="N30" s="2"/>
    </row>
    <row r="31" spans="1:14" ht="15" customHeight="1" x14ac:dyDescent="0.25">
      <c r="A31" s="2"/>
      <c r="B31" s="18" t="s">
        <v>28</v>
      </c>
      <c r="C31" s="12">
        <v>3.1841999999999997</v>
      </c>
      <c r="D31" s="12"/>
      <c r="E31" s="12">
        <v>3.3100000000000004E-2</v>
      </c>
      <c r="F31" s="12">
        <f t="shared" si="2"/>
        <v>3.3100000000000004E-2</v>
      </c>
      <c r="G31" s="17" t="e">
        <f t="shared" si="3"/>
        <v>#DIV/0!</v>
      </c>
      <c r="H31" s="12">
        <f t="shared" si="0"/>
        <v>-3.1510999999999996</v>
      </c>
      <c r="I31" s="12">
        <f t="shared" si="1"/>
        <v>-98.960492431379933</v>
      </c>
      <c r="K31" s="4"/>
      <c r="L31" s="4"/>
      <c r="M31" s="4"/>
      <c r="N31" s="2"/>
    </row>
    <row r="32" spans="1:14" ht="20.25" customHeight="1" x14ac:dyDescent="0.25">
      <c r="A32" s="2"/>
      <c r="B32" s="25" t="s">
        <v>29</v>
      </c>
      <c r="C32" s="11">
        <f>SUM(C33:C39)</f>
        <v>268.55781000000002</v>
      </c>
      <c r="D32" s="11">
        <f>SUM(D33:D39)</f>
        <v>265.97413999999998</v>
      </c>
      <c r="E32" s="11">
        <f>SUM(E33:E39)</f>
        <v>230.93760999999998</v>
      </c>
      <c r="F32" s="11">
        <f t="shared" si="2"/>
        <v>-35.036529999999999</v>
      </c>
      <c r="G32" s="11">
        <f t="shared" si="3"/>
        <v>-13.172908463958189</v>
      </c>
      <c r="H32" s="11">
        <f t="shared" si="0"/>
        <v>-37.62020000000004</v>
      </c>
      <c r="I32" s="11">
        <f t="shared" si="1"/>
        <v>-14.008231598254408</v>
      </c>
      <c r="K32" s="4"/>
      <c r="L32" s="4"/>
      <c r="M32" s="4"/>
      <c r="N32" s="2"/>
    </row>
    <row r="33" spans="1:14" ht="15" customHeight="1" x14ac:dyDescent="0.25">
      <c r="A33" s="2"/>
      <c r="B33" s="16" t="s">
        <v>30</v>
      </c>
      <c r="C33" s="12">
        <v>11.404499999999999</v>
      </c>
      <c r="D33" s="12">
        <v>11.069700000000001</v>
      </c>
      <c r="E33" s="12">
        <v>4.8022999999999998</v>
      </c>
      <c r="F33" s="12">
        <f t="shared" si="2"/>
        <v>-6.2674000000000012</v>
      </c>
      <c r="G33" s="12">
        <f t="shared" si="3"/>
        <v>-56.61761384680706</v>
      </c>
      <c r="H33" s="12">
        <f t="shared" si="0"/>
        <v>-6.602199999999999</v>
      </c>
      <c r="I33" s="12">
        <f t="shared" si="1"/>
        <v>-57.891183304835806</v>
      </c>
      <c r="K33" s="4"/>
      <c r="L33" s="4"/>
      <c r="M33" s="4"/>
      <c r="N33" s="2"/>
    </row>
    <row r="34" spans="1:14" ht="15" customHeight="1" x14ac:dyDescent="0.25">
      <c r="A34" s="2"/>
      <c r="B34" s="16" t="s">
        <v>31</v>
      </c>
      <c r="C34" s="12">
        <v>87.741600000000005</v>
      </c>
      <c r="D34" s="12">
        <v>87.616500000000002</v>
      </c>
      <c r="E34" s="12">
        <v>75.5047</v>
      </c>
      <c r="F34" s="12">
        <f t="shared" si="2"/>
        <v>-12.111800000000002</v>
      </c>
      <c r="G34" s="12">
        <f t="shared" si="3"/>
        <v>-13.823651937705799</v>
      </c>
      <c r="H34" s="12">
        <f t="shared" si="0"/>
        <v>-12.236900000000006</v>
      </c>
      <c r="I34" s="12">
        <f t="shared" si="1"/>
        <v>-13.946520236695029</v>
      </c>
      <c r="K34" s="4"/>
      <c r="L34" s="4"/>
      <c r="M34" s="4"/>
      <c r="N34" s="2"/>
    </row>
    <row r="35" spans="1:14" ht="15" customHeight="1" x14ac:dyDescent="0.25">
      <c r="A35" s="2"/>
      <c r="B35" s="16" t="s">
        <v>32</v>
      </c>
      <c r="C35" s="12">
        <v>44.064100000000003</v>
      </c>
      <c r="D35" s="12">
        <v>42.329699999999995</v>
      </c>
      <c r="E35" s="12">
        <v>23.394799999999996</v>
      </c>
      <c r="F35" s="12">
        <f t="shared" si="2"/>
        <v>-18.934899999999999</v>
      </c>
      <c r="G35" s="12">
        <f t="shared" si="3"/>
        <v>-44.731949435030252</v>
      </c>
      <c r="H35" s="12">
        <f t="shared" si="0"/>
        <v>-20.669300000000007</v>
      </c>
      <c r="I35" s="12">
        <f t="shared" si="1"/>
        <v>-46.907346343168257</v>
      </c>
      <c r="K35" s="4"/>
      <c r="L35" s="4"/>
      <c r="M35" s="4"/>
      <c r="N35" s="2"/>
    </row>
    <row r="36" spans="1:14" ht="15" customHeight="1" x14ac:dyDescent="0.25">
      <c r="A36" s="2"/>
      <c r="B36" s="16" t="s">
        <v>33</v>
      </c>
      <c r="C36" s="12">
        <v>1.0681</v>
      </c>
      <c r="D36" s="12">
        <v>0</v>
      </c>
      <c r="E36" s="12">
        <v>2.4977000000000005</v>
      </c>
      <c r="F36" s="12">
        <f t="shared" si="2"/>
        <v>2.4977000000000005</v>
      </c>
      <c r="G36" s="17" t="e">
        <f t="shared" si="3"/>
        <v>#DIV/0!</v>
      </c>
      <c r="H36" s="12">
        <f t="shared" si="0"/>
        <v>1.4296000000000004</v>
      </c>
      <c r="I36" s="12">
        <f t="shared" si="1"/>
        <v>133.84514558561935</v>
      </c>
      <c r="K36" s="4"/>
      <c r="L36" s="4"/>
      <c r="M36" s="4"/>
      <c r="N36" s="2"/>
    </row>
    <row r="37" spans="1:14" ht="15" hidden="1" customHeight="1" x14ac:dyDescent="0.25">
      <c r="A37" s="2"/>
      <c r="B37" s="16" t="s">
        <v>34</v>
      </c>
      <c r="C37" s="12"/>
      <c r="D37" s="12"/>
      <c r="E37" s="12"/>
      <c r="F37" s="12">
        <f t="shared" si="2"/>
        <v>0</v>
      </c>
      <c r="G37" s="17" t="e">
        <f t="shared" si="3"/>
        <v>#DIV/0!</v>
      </c>
      <c r="H37" s="12">
        <f t="shared" si="0"/>
        <v>0</v>
      </c>
      <c r="I37" s="17" t="e">
        <f t="shared" si="1"/>
        <v>#DIV/0!</v>
      </c>
      <c r="K37" s="4"/>
      <c r="L37" s="4"/>
      <c r="M37" s="4"/>
      <c r="N37" s="2"/>
    </row>
    <row r="38" spans="1:14" ht="15" customHeight="1" x14ac:dyDescent="0.25">
      <c r="A38" s="2"/>
      <c r="B38" s="16" t="s">
        <v>56</v>
      </c>
      <c r="C38" s="12">
        <v>50.613610000000001</v>
      </c>
      <c r="D38" s="12">
        <v>49.209440000000001</v>
      </c>
      <c r="E38" s="12">
        <v>40.195509999999992</v>
      </c>
      <c r="F38" s="12">
        <f t="shared" si="2"/>
        <v>-9.0139300000000091</v>
      </c>
      <c r="G38" s="12">
        <f t="shared" si="3"/>
        <v>-18.317481361299802</v>
      </c>
      <c r="H38" s="12">
        <f>+E38-C38</f>
        <v>-10.41810000000001</v>
      </c>
      <c r="I38" s="12">
        <f t="shared" si="1"/>
        <v>-20.583594017498474</v>
      </c>
      <c r="K38" s="4"/>
      <c r="L38" s="4"/>
      <c r="M38" s="4"/>
      <c r="N38" s="2"/>
    </row>
    <row r="39" spans="1:14" ht="15" customHeight="1" x14ac:dyDescent="0.25">
      <c r="A39" s="2"/>
      <c r="B39" s="16" t="s">
        <v>57</v>
      </c>
      <c r="C39" s="12">
        <v>73.665900000000008</v>
      </c>
      <c r="D39" s="12">
        <v>75.748800000000003</v>
      </c>
      <c r="E39" s="12">
        <v>84.542599999999993</v>
      </c>
      <c r="F39" s="12">
        <f t="shared" si="2"/>
        <v>8.7937999999999903</v>
      </c>
      <c r="G39" s="12">
        <f t="shared" si="3"/>
        <v>11.60916080518766</v>
      </c>
      <c r="H39" s="12">
        <f>+E39-C39</f>
        <v>10.876699999999985</v>
      </c>
      <c r="I39" s="12">
        <f t="shared" si="1"/>
        <v>14.764904793126785</v>
      </c>
      <c r="K39" s="4"/>
      <c r="L39" s="4"/>
      <c r="M39" s="4"/>
      <c r="N39" s="2"/>
    </row>
    <row r="40" spans="1:14" ht="21" customHeight="1" x14ac:dyDescent="0.25">
      <c r="A40" s="2"/>
      <c r="B40" s="24" t="s">
        <v>35</v>
      </c>
      <c r="C40" s="11">
        <f>SUM(C41:C43)</f>
        <v>219.06592000000001</v>
      </c>
      <c r="D40" s="11">
        <f>SUM(D41:D43)</f>
        <v>365.30025319907969</v>
      </c>
      <c r="E40" s="11">
        <f>SUM(E41:E43)</f>
        <v>187.59480000000005</v>
      </c>
      <c r="F40" s="11">
        <f t="shared" si="2"/>
        <v>-177.70545319907964</v>
      </c>
      <c r="G40" s="11">
        <f t="shared" si="3"/>
        <v>-48.646408438768454</v>
      </c>
      <c r="H40" s="11">
        <f t="shared" si="0"/>
        <v>-31.471119999999956</v>
      </c>
      <c r="I40" s="11">
        <f t="shared" si="1"/>
        <v>-14.366050182520382</v>
      </c>
      <c r="K40" s="4"/>
      <c r="L40" s="4"/>
      <c r="M40" s="4"/>
      <c r="N40" s="2"/>
    </row>
    <row r="41" spans="1:14" ht="15" customHeight="1" x14ac:dyDescent="0.25">
      <c r="A41" s="2"/>
      <c r="B41" s="16" t="s">
        <v>36</v>
      </c>
      <c r="C41" s="12">
        <v>37.578300000000013</v>
      </c>
      <c r="D41" s="12">
        <v>15.068999999999999</v>
      </c>
      <c r="E41" s="12">
        <v>32.728299999999997</v>
      </c>
      <c r="F41" s="12">
        <f t="shared" si="2"/>
        <v>17.659299999999998</v>
      </c>
      <c r="G41" s="12">
        <f t="shared" si="3"/>
        <v>117.18959453182029</v>
      </c>
      <c r="H41" s="12">
        <f t="shared" si="0"/>
        <v>-4.8500000000000156</v>
      </c>
      <c r="I41" s="12">
        <f t="shared" si="1"/>
        <v>-12.906384801867071</v>
      </c>
      <c r="K41" s="4"/>
      <c r="L41" s="4"/>
      <c r="M41" s="4"/>
      <c r="N41" s="2"/>
    </row>
    <row r="42" spans="1:14" ht="15" customHeight="1" x14ac:dyDescent="0.25">
      <c r="A42" s="2"/>
      <c r="B42" s="16" t="s">
        <v>37</v>
      </c>
      <c r="C42" s="12">
        <v>10.661299999999999</v>
      </c>
      <c r="D42" s="12">
        <v>0</v>
      </c>
      <c r="E42" s="12">
        <v>5.4282399999999997</v>
      </c>
      <c r="F42" s="12">
        <f t="shared" si="2"/>
        <v>5.4282399999999997</v>
      </c>
      <c r="G42" s="17" t="e">
        <f t="shared" si="3"/>
        <v>#DIV/0!</v>
      </c>
      <c r="H42" s="12">
        <f t="shared" si="0"/>
        <v>-5.2330599999999992</v>
      </c>
      <c r="I42" s="12">
        <f t="shared" si="1"/>
        <v>-49.084633206081804</v>
      </c>
      <c r="K42" s="4"/>
      <c r="L42" s="4"/>
      <c r="M42" s="4"/>
      <c r="N42" s="2"/>
    </row>
    <row r="43" spans="1:14" ht="15" customHeight="1" x14ac:dyDescent="0.25">
      <c r="A43" s="2"/>
      <c r="B43" s="16" t="s">
        <v>38</v>
      </c>
      <c r="C43" s="12">
        <v>170.82631999999998</v>
      </c>
      <c r="D43" s="12">
        <v>350.23125319907967</v>
      </c>
      <c r="E43" s="12">
        <v>149.43826000000004</v>
      </c>
      <c r="F43" s="12">
        <f t="shared" si="2"/>
        <v>-200.79299319907963</v>
      </c>
      <c r="G43" s="12">
        <f t="shared" si="3"/>
        <v>-57.33154633260105</v>
      </c>
      <c r="H43" s="12">
        <f t="shared" si="0"/>
        <v>-21.388059999999939</v>
      </c>
      <c r="I43" s="12">
        <f t="shared" si="1"/>
        <v>-12.520354006338099</v>
      </c>
      <c r="K43" s="4"/>
      <c r="L43" s="4"/>
      <c r="M43" s="4"/>
      <c r="N43" s="2"/>
    </row>
    <row r="44" spans="1:14" ht="6" hidden="1" customHeight="1" x14ac:dyDescent="0.25">
      <c r="A44" s="2"/>
      <c r="B44" s="13"/>
      <c r="C44" s="14"/>
      <c r="D44" s="14"/>
      <c r="E44" s="14"/>
      <c r="F44" s="14"/>
      <c r="G44" s="14"/>
      <c r="H44" s="14"/>
      <c r="I44" s="15"/>
      <c r="K44" s="2"/>
      <c r="L44" s="2"/>
      <c r="M44" s="2"/>
    </row>
    <row r="45" spans="1:14" ht="5.25" customHeight="1" x14ac:dyDescent="0.25">
      <c r="B45" s="5"/>
      <c r="C45" s="5"/>
      <c r="D45" s="5"/>
      <c r="E45" s="3"/>
      <c r="F45" s="3"/>
      <c r="G45" s="3"/>
      <c r="H45" s="3"/>
      <c r="I45" s="3"/>
      <c r="K45" s="2"/>
      <c r="L45" s="2"/>
      <c r="M45" s="2"/>
    </row>
    <row r="46" spans="1:14" ht="21" customHeight="1" x14ac:dyDescent="0.25">
      <c r="B46" s="6" t="s">
        <v>55</v>
      </c>
      <c r="C46" s="6"/>
      <c r="D46" s="6"/>
      <c r="E46" s="3"/>
      <c r="F46" s="3"/>
      <c r="G46" s="3"/>
      <c r="H46" s="3"/>
      <c r="I46" s="3"/>
      <c r="K46" s="2"/>
      <c r="L46" s="2"/>
      <c r="M46" s="2"/>
    </row>
    <row r="47" spans="1:14" ht="12.75" customHeight="1" x14ac:dyDescent="0.25">
      <c r="B47" s="3"/>
      <c r="C47" s="3"/>
      <c r="D47" s="3"/>
      <c r="E47" s="3"/>
      <c r="F47" s="3"/>
      <c r="G47" s="3"/>
      <c r="H47" s="3"/>
      <c r="I47" s="3"/>
    </row>
    <row r="48" spans="1:14" ht="21" customHeight="1" x14ac:dyDescent="0.25">
      <c r="B48" s="9" t="s">
        <v>39</v>
      </c>
      <c r="C48" s="10"/>
      <c r="D48" s="10"/>
      <c r="E48" s="10"/>
      <c r="F48" s="10"/>
      <c r="G48" s="10"/>
      <c r="H48" s="10"/>
      <c r="I48" s="10"/>
    </row>
  </sheetData>
  <mergeCells count="3">
    <mergeCell ref="B5:B6"/>
    <mergeCell ref="F5:G5"/>
    <mergeCell ref="H5:I5"/>
  </mergeCells>
  <printOptions horizontalCentered="1"/>
  <pageMargins left="0.70866141732283472" right="0.70866141732283472" top="0.74803149606299213" bottom="0.74803149606299213" header="0.31496062992125984" footer="0.31496062992125984"/>
  <pageSetup scale="69" orientation="landscape" horizontalDpi="300" verticalDpi="300" r:id="rId1"/>
  <ignoredErrors>
    <ignoredError sqref="C12:E12" formulaRange="1"/>
    <ignoredError sqref="G29:G42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Noviembre1</vt:lpstr>
      <vt:lpstr>Noviembre2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Bernardo Melendez</dc:creator>
  <cp:lastModifiedBy>Gerber Augusto Ardon Lemus</cp:lastModifiedBy>
  <cp:lastPrinted>2020-10-01T19:36:21Z</cp:lastPrinted>
  <dcterms:created xsi:type="dcterms:W3CDTF">2018-10-04T15:08:47Z</dcterms:created>
  <dcterms:modified xsi:type="dcterms:W3CDTF">2020-12-02T15:38:34Z</dcterms:modified>
</cp:coreProperties>
</file>