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onardo.navarro\Documents\AVISOS DE MH\DGPEF\ingreso corrientes\2019\mayo\03\"/>
    </mc:Choice>
  </mc:AlternateContent>
  <bookViews>
    <workbookView xWindow="0" yWindow="0" windowWidth="28800" windowHeight="12000" tabRatio="598" activeTab="1"/>
  </bookViews>
  <sheets>
    <sheet name="Ings19xmes" sheetId="12" r:id="rId1"/>
    <sheet name="Ings19vrsPto.eIng18" sheetId="9" r:id="rId2"/>
  </sheets>
  <calcPr calcId="162913"/>
</workbook>
</file>

<file path=xl/calcChain.xml><?xml version="1.0" encoding="utf-8"?>
<calcChain xmlns="http://schemas.openxmlformats.org/spreadsheetml/2006/main">
  <c r="C40" i="12" l="1"/>
  <c r="C32" i="12"/>
  <c r="C29" i="12"/>
  <c r="C24" i="12"/>
  <c r="C17" i="12"/>
  <c r="C12" i="12"/>
  <c r="C9" i="12"/>
  <c r="C8" i="12" s="1"/>
  <c r="C7" i="12" s="1"/>
  <c r="C9" i="9"/>
  <c r="D9" i="9"/>
  <c r="E9" i="9"/>
  <c r="F10" i="9"/>
  <c r="G10" i="9" s="1"/>
  <c r="H10" i="9"/>
  <c r="I10" i="9"/>
  <c r="F11" i="9"/>
  <c r="G11" i="9" s="1"/>
  <c r="H11" i="9"/>
  <c r="I11" i="9"/>
  <c r="C12" i="9"/>
  <c r="H12" i="9" s="1"/>
  <c r="I12" i="9" s="1"/>
  <c r="D12" i="9"/>
  <c r="E12" i="9"/>
  <c r="F12" i="9"/>
  <c r="G12" i="9"/>
  <c r="F13" i="9"/>
  <c r="G13" i="9" s="1"/>
  <c r="H13" i="9"/>
  <c r="I13" i="9"/>
  <c r="F14" i="9"/>
  <c r="G14" i="9" s="1"/>
  <c r="H14" i="9"/>
  <c r="I14" i="9"/>
  <c r="F15" i="9"/>
  <c r="G15" i="9" s="1"/>
  <c r="H15" i="9"/>
  <c r="I15" i="9"/>
  <c r="F16" i="9"/>
  <c r="G16" i="9" s="1"/>
  <c r="H16" i="9"/>
  <c r="I16" i="9"/>
  <c r="C17" i="9"/>
  <c r="D17" i="9"/>
  <c r="E17" i="9"/>
  <c r="H17" i="9" s="1"/>
  <c r="I17" i="9" s="1"/>
  <c r="F17" i="9"/>
  <c r="G17" i="9" s="1"/>
  <c r="F18" i="9"/>
  <c r="G18" i="9" s="1"/>
  <c r="H18" i="9"/>
  <c r="I18" i="9"/>
  <c r="F19" i="9"/>
  <c r="G19" i="9" s="1"/>
  <c r="H19" i="9"/>
  <c r="I19" i="9"/>
  <c r="F20" i="9"/>
  <c r="G20" i="9" s="1"/>
  <c r="H20" i="9"/>
  <c r="I20" i="9"/>
  <c r="F21" i="9"/>
  <c r="G21" i="9" s="1"/>
  <c r="H21" i="9"/>
  <c r="I21" i="9"/>
  <c r="F22" i="9"/>
  <c r="G22" i="9" s="1"/>
  <c r="H22" i="9"/>
  <c r="I22" i="9"/>
  <c r="F23" i="9"/>
  <c r="G23" i="9" s="1"/>
  <c r="H23" i="9"/>
  <c r="I23" i="9"/>
  <c r="D24" i="9"/>
  <c r="F24" i="9" s="1"/>
  <c r="G24" i="9" s="1"/>
  <c r="F25" i="9"/>
  <c r="G25" i="9" s="1"/>
  <c r="H25" i="9"/>
  <c r="I25" i="9"/>
  <c r="F26" i="9"/>
  <c r="G26" i="9" s="1"/>
  <c r="H26" i="9"/>
  <c r="I26" i="9"/>
  <c r="F27" i="9"/>
  <c r="G27" i="9" s="1"/>
  <c r="H27" i="9"/>
  <c r="I27" i="9"/>
  <c r="F28" i="9"/>
  <c r="G28" i="9" s="1"/>
  <c r="H28" i="9"/>
  <c r="I28" i="9"/>
  <c r="C29" i="9"/>
  <c r="C24" i="9" s="1"/>
  <c r="E29" i="9"/>
  <c r="F30" i="9"/>
  <c r="G30" i="9" s="1"/>
  <c r="H30" i="9"/>
  <c r="I30" i="9"/>
  <c r="F31" i="9"/>
  <c r="G31" i="9" s="1"/>
  <c r="H31" i="9"/>
  <c r="I31" i="9"/>
  <c r="C32" i="9"/>
  <c r="H32" i="9" s="1"/>
  <c r="I32" i="9" s="1"/>
  <c r="D32" i="9"/>
  <c r="E32" i="9"/>
  <c r="F32" i="9"/>
  <c r="G32" i="9"/>
  <c r="F33" i="9"/>
  <c r="G33" i="9" s="1"/>
  <c r="H33" i="9"/>
  <c r="I33" i="9"/>
  <c r="F34" i="9"/>
  <c r="G34" i="9" s="1"/>
  <c r="H34" i="9"/>
  <c r="I34" i="9"/>
  <c r="F35" i="9"/>
  <c r="G35" i="9" s="1"/>
  <c r="H35" i="9"/>
  <c r="I35" i="9"/>
  <c r="F36" i="9"/>
  <c r="G36" i="9" s="1"/>
  <c r="H36" i="9"/>
  <c r="I36" i="9"/>
  <c r="F37" i="9"/>
  <c r="G37" i="9" s="1"/>
  <c r="H37" i="9"/>
  <c r="I37" i="9"/>
  <c r="F38" i="9"/>
  <c r="G38" i="9" s="1"/>
  <c r="H38" i="9"/>
  <c r="I38" i="9"/>
  <c r="F39" i="9"/>
  <c r="G39" i="9" s="1"/>
  <c r="H39" i="9"/>
  <c r="I39" i="9"/>
  <c r="C40" i="9"/>
  <c r="D40" i="9"/>
  <c r="E40" i="9"/>
  <c r="F40" i="9" s="1"/>
  <c r="G40" i="9" s="1"/>
  <c r="H40" i="9"/>
  <c r="I40" i="9" s="1"/>
  <c r="F41" i="9"/>
  <c r="G41" i="9" s="1"/>
  <c r="H41" i="9"/>
  <c r="I41" i="9"/>
  <c r="F42" i="9"/>
  <c r="G42" i="9" s="1"/>
  <c r="H42" i="9"/>
  <c r="I42" i="9"/>
  <c r="F43" i="9"/>
  <c r="G43" i="9" s="1"/>
  <c r="H43" i="9"/>
  <c r="I43" i="9"/>
  <c r="D9" i="12"/>
  <c r="E9" i="12"/>
  <c r="F9" i="12"/>
  <c r="P9" i="12" s="1"/>
  <c r="Q9" i="12" s="1"/>
  <c r="R9" i="12" s="1"/>
  <c r="G9" i="12"/>
  <c r="H9" i="12"/>
  <c r="H8" i="12" s="1"/>
  <c r="H7" i="12" s="1"/>
  <c r="I9" i="12"/>
  <c r="J9" i="12"/>
  <c r="K9" i="12"/>
  <c r="L9" i="12"/>
  <c r="L8" i="12" s="1"/>
  <c r="L7" i="12" s="1"/>
  <c r="M9" i="12"/>
  <c r="N9" i="12"/>
  <c r="O9" i="12"/>
  <c r="P10" i="12"/>
  <c r="Q10" i="12" s="1"/>
  <c r="R10" i="12" s="1"/>
  <c r="P11" i="12"/>
  <c r="Q11" i="12" s="1"/>
  <c r="R11" i="12" s="1"/>
  <c r="D12" i="12"/>
  <c r="E12" i="12"/>
  <c r="F12" i="12"/>
  <c r="P12" i="12" s="1"/>
  <c r="Q12" i="12" s="1"/>
  <c r="R12" i="12" s="1"/>
  <c r="G12" i="12"/>
  <c r="H12" i="12"/>
  <c r="I12" i="12"/>
  <c r="I8" i="12" s="1"/>
  <c r="I7" i="12" s="1"/>
  <c r="J12" i="12"/>
  <c r="K12" i="12"/>
  <c r="L12" i="12"/>
  <c r="M12" i="12"/>
  <c r="M8" i="12" s="1"/>
  <c r="M7" i="12" s="1"/>
  <c r="N12" i="12"/>
  <c r="O12" i="12"/>
  <c r="P13" i="12"/>
  <c r="Q13" i="12"/>
  <c r="R13" i="12"/>
  <c r="P14" i="12"/>
  <c r="Q14" i="12" s="1"/>
  <c r="R14" i="12" s="1"/>
  <c r="P15" i="12"/>
  <c r="Q15" i="12" s="1"/>
  <c r="R15" i="12" s="1"/>
  <c r="P16" i="12"/>
  <c r="Q16" i="12"/>
  <c r="R16" i="12" s="1"/>
  <c r="D17" i="12"/>
  <c r="E17" i="12"/>
  <c r="F17" i="12"/>
  <c r="P17" i="12" s="1"/>
  <c r="Q17" i="12" s="1"/>
  <c r="R17" i="12" s="1"/>
  <c r="G17" i="12"/>
  <c r="H17" i="12"/>
  <c r="I17" i="12"/>
  <c r="J17" i="12"/>
  <c r="K17" i="12"/>
  <c r="L17" i="12"/>
  <c r="M17" i="12"/>
  <c r="N17" i="12"/>
  <c r="O17" i="12"/>
  <c r="P18" i="12"/>
  <c r="Q18" i="12" s="1"/>
  <c r="R18" i="12" s="1"/>
  <c r="P19" i="12"/>
  <c r="Q19" i="12" s="1"/>
  <c r="R19" i="12" s="1"/>
  <c r="P20" i="12"/>
  <c r="Q20" i="12"/>
  <c r="R20" i="12" s="1"/>
  <c r="P21" i="12"/>
  <c r="Q21" i="12"/>
  <c r="R21" i="12"/>
  <c r="P22" i="12"/>
  <c r="Q22" i="12" s="1"/>
  <c r="R22" i="12" s="1"/>
  <c r="P23" i="12"/>
  <c r="Q23" i="12" s="1"/>
  <c r="R23" i="12" s="1"/>
  <c r="H24" i="12"/>
  <c r="I24" i="12"/>
  <c r="L24" i="12"/>
  <c r="M24" i="12"/>
  <c r="P25" i="12"/>
  <c r="Q25" i="12" s="1"/>
  <c r="R25" i="12" s="1"/>
  <c r="P26" i="12"/>
  <c r="Q26" i="12"/>
  <c r="R26" i="12" s="1"/>
  <c r="P27" i="12"/>
  <c r="Q27" i="12"/>
  <c r="R27" i="12"/>
  <c r="P28" i="12"/>
  <c r="Q28" i="12" s="1"/>
  <c r="R28" i="12" s="1"/>
  <c r="D29" i="12"/>
  <c r="P29" i="12" s="1"/>
  <c r="Q29" i="12" s="1"/>
  <c r="R29" i="12" s="1"/>
  <c r="E29" i="12"/>
  <c r="E24" i="12" s="1"/>
  <c r="E8" i="12" s="1"/>
  <c r="E7" i="12" s="1"/>
  <c r="F29" i="12"/>
  <c r="F24" i="12"/>
  <c r="G29" i="12"/>
  <c r="G24" i="12" s="1"/>
  <c r="H29" i="12"/>
  <c r="I29" i="12"/>
  <c r="J29" i="12"/>
  <c r="J24" i="12" s="1"/>
  <c r="K29" i="12"/>
  <c r="K24" i="12" s="1"/>
  <c r="L29" i="12"/>
  <c r="M29" i="12"/>
  <c r="N29" i="12"/>
  <c r="N24" i="12" s="1"/>
  <c r="O29" i="12"/>
  <c r="O24" i="12" s="1"/>
  <c r="P30" i="12"/>
  <c r="Q30" i="12" s="1"/>
  <c r="R30" i="12" s="1"/>
  <c r="P31" i="12"/>
  <c r="Q31" i="12" s="1"/>
  <c r="R31" i="12" s="1"/>
  <c r="D32" i="12"/>
  <c r="E32" i="12"/>
  <c r="F32" i="12"/>
  <c r="P32" i="12" s="1"/>
  <c r="Q32" i="12" s="1"/>
  <c r="R32" i="12" s="1"/>
  <c r="G32" i="12"/>
  <c r="H32" i="12"/>
  <c r="I32" i="12"/>
  <c r="J32" i="12"/>
  <c r="K32" i="12"/>
  <c r="L32" i="12"/>
  <c r="M32" i="12"/>
  <c r="N32" i="12"/>
  <c r="O32" i="12"/>
  <c r="P33" i="12"/>
  <c r="Q33" i="12"/>
  <c r="R33" i="12"/>
  <c r="P34" i="12"/>
  <c r="Q34" i="12" s="1"/>
  <c r="R34" i="12" s="1"/>
  <c r="P35" i="12"/>
  <c r="Q35" i="12" s="1"/>
  <c r="R35" i="12" s="1"/>
  <c r="P36" i="12"/>
  <c r="Q36" i="12"/>
  <c r="R36" i="12" s="1"/>
  <c r="P37" i="12"/>
  <c r="P38" i="12"/>
  <c r="Q38" i="12"/>
  <c r="R38" i="12" s="1"/>
  <c r="P39" i="12"/>
  <c r="Q39" i="12"/>
  <c r="R39" i="12"/>
  <c r="D40" i="12"/>
  <c r="E40" i="12"/>
  <c r="F40" i="12"/>
  <c r="G40" i="12"/>
  <c r="H40" i="12"/>
  <c r="I40" i="12"/>
  <c r="J40" i="12"/>
  <c r="K40" i="12"/>
  <c r="L40" i="12"/>
  <c r="M40" i="12"/>
  <c r="N40" i="12"/>
  <c r="O40" i="12"/>
  <c r="P41" i="12"/>
  <c r="Q41" i="12" s="1"/>
  <c r="R41" i="12" s="1"/>
  <c r="P42" i="12"/>
  <c r="Q42" i="12" s="1"/>
  <c r="R42" i="12" s="1"/>
  <c r="P43" i="12"/>
  <c r="Q43" i="12"/>
  <c r="R43" i="12" s="1"/>
  <c r="H9" i="9"/>
  <c r="I9" i="9"/>
  <c r="F29" i="9"/>
  <c r="G29" i="9" s="1"/>
  <c r="H29" i="9"/>
  <c r="I29" i="9" s="1"/>
  <c r="Q37" i="12"/>
  <c r="R37" i="12" s="1"/>
  <c r="D8" i="9"/>
  <c r="D7" i="9" s="1"/>
  <c r="F9" i="9"/>
  <c r="G9" i="9"/>
  <c r="P40" i="12"/>
  <c r="Q40" i="12" s="1"/>
  <c r="R40" i="12" s="1"/>
  <c r="F8" i="12"/>
  <c r="F7" i="12" s="1"/>
  <c r="E24" i="9"/>
  <c r="E8" i="9"/>
  <c r="E7" i="9" s="1"/>
  <c r="N8" i="12" l="1"/>
  <c r="N7" i="12" s="1"/>
  <c r="O8" i="12"/>
  <c r="O7" i="12" s="1"/>
  <c r="K8" i="12"/>
  <c r="K7" i="12" s="1"/>
  <c r="G8" i="12"/>
  <c r="G7" i="12" s="1"/>
  <c r="F7" i="9"/>
  <c r="G7" i="9" s="1"/>
  <c r="J8" i="12"/>
  <c r="J7" i="12" s="1"/>
  <c r="H24" i="9"/>
  <c r="I24" i="9" s="1"/>
  <c r="C8" i="9"/>
  <c r="D24" i="12"/>
  <c r="F8" i="9"/>
  <c r="G8" i="9" s="1"/>
  <c r="P24" i="12" l="1"/>
  <c r="Q24" i="12" s="1"/>
  <c r="R24" i="12" s="1"/>
  <c r="D8" i="12"/>
  <c r="C7" i="9"/>
  <c r="H7" i="9" s="1"/>
  <c r="I7" i="9" s="1"/>
  <c r="H8" i="9"/>
  <c r="I8" i="9" s="1"/>
  <c r="P8" i="12" l="1"/>
  <c r="Q8" i="12" s="1"/>
  <c r="R8" i="12" s="1"/>
  <c r="D7" i="12"/>
  <c r="P7" i="12" s="1"/>
  <c r="Q7" i="12" s="1"/>
  <c r="R7" i="12" s="1"/>
</calcChain>
</file>

<file path=xl/sharedStrings.xml><?xml version="1.0" encoding="utf-8"?>
<sst xmlns="http://schemas.openxmlformats.org/spreadsheetml/2006/main" count="115" uniqueCount="67">
  <si>
    <t>IVA</t>
  </si>
  <si>
    <t>Declaraciones</t>
  </si>
  <si>
    <t>Importación</t>
  </si>
  <si>
    <t>Retenciones</t>
  </si>
  <si>
    <t>Pago a Cuenta</t>
  </si>
  <si>
    <t>Transferencia de Bienes</t>
  </si>
  <si>
    <t>Migración y Turismo</t>
  </si>
  <si>
    <t>FOVIAL</t>
  </si>
  <si>
    <t>Concepto</t>
  </si>
  <si>
    <t>IMPUESTO SOBRE LA RENTA</t>
  </si>
  <si>
    <t>DERECHOS ARANCELARIOS A LA IMPORTACION</t>
  </si>
  <si>
    <t>Cerveza</t>
  </si>
  <si>
    <t>Cigarrillo</t>
  </si>
  <si>
    <t>Armas, munic., explos. Y similares</t>
  </si>
  <si>
    <t>OTROS IMP. Y GRAV. DIVERSOS</t>
  </si>
  <si>
    <t>s/ Llamadas Prov del Exterior</t>
  </si>
  <si>
    <t>Impto. Esp. 1er Matricula</t>
  </si>
  <si>
    <t>PROMOCION TURISMO</t>
  </si>
  <si>
    <t>TRANSPORTE PUBLICO</t>
  </si>
  <si>
    <t>Fuente: Dirección General de Tesorería</t>
  </si>
  <si>
    <t>FEFE</t>
  </si>
  <si>
    <t>DUI</t>
  </si>
  <si>
    <t>CONTRIBUCIONES ESPECIALES</t>
  </si>
  <si>
    <t>2. NO TRIBUTARIOS</t>
  </si>
  <si>
    <t>1. TRIBUTARIOS Y CONTRIBUCIONES</t>
  </si>
  <si>
    <t>INGRESOS CORRIENTES Y CONTRIBUCIONES (1+2)</t>
  </si>
  <si>
    <t>Gaseosa y otras bebidas no carbonatadas</t>
  </si>
  <si>
    <t>(Montos en Millones de US$)</t>
  </si>
  <si>
    <t>Variaciones</t>
  </si>
  <si>
    <t>Abs.</t>
  </si>
  <si>
    <t>%</t>
  </si>
  <si>
    <r>
      <t xml:space="preserve">Otros </t>
    </r>
    <r>
      <rPr>
        <b/>
        <vertAlign val="superscript"/>
        <sz val="12"/>
        <rFont val="Arial"/>
        <family val="2"/>
      </rPr>
      <t>1/</t>
    </r>
  </si>
  <si>
    <r>
      <t xml:space="preserve">1/ </t>
    </r>
    <r>
      <rPr>
        <b/>
        <sz val="9"/>
        <rFont val="Arial"/>
        <family val="2"/>
      </rPr>
      <t>Incluye ingresos financieros; tasas y derechos; venta de bienes y servicios; y transferencias corrientes</t>
    </r>
  </si>
  <si>
    <t>AZUCAR EXTRAIDA</t>
  </si>
  <si>
    <t>Productos Alcohólicos</t>
  </si>
  <si>
    <t xml:space="preserve">Abs. </t>
  </si>
  <si>
    <t>IMPUESTOS SELECTIVOS AL CONSUMO</t>
  </si>
  <si>
    <t>FONAT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</si>
  <si>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</si>
  <si>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</si>
  <si>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</si>
  <si>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</si>
  <si>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</si>
  <si>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</si>
  <si>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</si>
  <si>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</si>
  <si>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</si>
  <si>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</si>
  <si>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</si>
  <si>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</si>
  <si>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INGRESOS CORRIENTES Y CONTRIBUCIONES</t>
  </si>
  <si>
    <t>DERECHOS ARANCELARIOS A LA IMPORT.</t>
  </si>
  <si>
    <t>Ad-valorem sobre combustibles</t>
  </si>
  <si>
    <t>Impuesto a operaciones financieras</t>
  </si>
  <si>
    <t>Al cheque y a las transferencias electrónicas</t>
  </si>
  <si>
    <t>Retención para el control de la liquidez (Acreditable)</t>
  </si>
  <si>
    <t>Año 2018</t>
  </si>
  <si>
    <t>SEGURIDAD PUBLICA (CESC)</t>
  </si>
  <si>
    <t>SEGURIDAD PUBLICA (Grandes Contribuyentes)</t>
  </si>
  <si>
    <t>Año 2019</t>
  </si>
  <si>
    <t>Pto. 2019</t>
  </si>
  <si>
    <t>Variac. 19 / 18</t>
  </si>
  <si>
    <t>Variac. 19 / Pto. 19</t>
  </si>
  <si>
    <t>Al 31 Mar.</t>
  </si>
  <si>
    <t xml:space="preserve">INGRESOS AL 31 DE MARZO DE 2019, VRS EJECUTADO  2018 </t>
  </si>
  <si>
    <t>Al  31 Mar.</t>
  </si>
  <si>
    <t xml:space="preserve">COMPARATIVO ACUMULADO AL  31 DE MARZO DE 2019, VRS EJECUTADO  2018 Y PRESUPUESTO 2019 (definitivo)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</si>
</sst>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0000"/>
  </numFmts>
  <fonts count="11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vertAlign val="superscript"/>
      <sz val="12"/>
      <name val="Arial"/>
      <family val="2"/>
    </font>
    <font>
      <b/>
      <vertAlign val="superscript"/>
      <sz val="9"/>
      <name val="Arial"/>
      <family val="2"/>
    </font>
    <font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1">
    <xf numFmtId="0" fontId="0" fillId="0" borderId="0" xfId="0"/>
    <xf numFmtId="0" fontId="7" fillId="0" borderId="0" xfId="0" applyFont="1" applyAlignment="1"/>
    <xf numFmtId="0" fontId="0" fillId="0" borderId="0" xfId="0" applyFill="1"/>
    <xf numFmtId="0" fontId="7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6" fillId="0" borderId="0" xfId="0" applyFont="1" applyFill="1"/>
    <xf numFmtId="0" fontId="2" fillId="3" borderId="12" xfId="0" applyFont="1" applyFill="1" applyBorder="1"/>
    <xf numFmtId="164" fontId="2" fillId="3" borderId="5" xfId="0" applyNumberFormat="1" applyFont="1" applyFill="1" applyBorder="1" applyAlignment="1"/>
    <xf numFmtId="164" fontId="2" fillId="3" borderId="5" xfId="0" applyNumberFormat="1" applyFont="1" applyFill="1" applyBorder="1"/>
    <xf numFmtId="164" fontId="2" fillId="3" borderId="6" xfId="0" applyNumberFormat="1" applyFont="1" applyFill="1" applyBorder="1"/>
    <xf numFmtId="164" fontId="2" fillId="3" borderId="11" xfId="0" applyNumberFormat="1" applyFont="1" applyFill="1" applyBorder="1"/>
    <xf numFmtId="0" fontId="2" fillId="3" borderId="1" xfId="0" applyFont="1" applyFill="1" applyBorder="1"/>
    <xf numFmtId="164" fontId="2" fillId="3" borderId="8" xfId="0" applyNumberFormat="1" applyFont="1" applyFill="1" applyBorder="1"/>
    <xf numFmtId="164" fontId="2" fillId="3" borderId="10" xfId="0" applyNumberFormat="1" applyFont="1" applyFill="1" applyBorder="1"/>
    <xf numFmtId="164" fontId="2" fillId="3" borderId="3" xfId="0" applyNumberFormat="1" applyFont="1" applyFill="1" applyBorder="1"/>
    <xf numFmtId="0" fontId="2" fillId="3" borderId="1" xfId="0" applyFont="1" applyFill="1" applyBorder="1" applyAlignment="1">
      <alignment horizontal="left" indent="1"/>
    </xf>
    <xf numFmtId="0" fontId="4" fillId="3" borderId="1" xfId="0" applyFont="1" applyFill="1" applyBorder="1" applyAlignment="1">
      <alignment horizontal="left" indent="2"/>
    </xf>
    <xf numFmtId="164" fontId="4" fillId="3" borderId="8" xfId="0" applyNumberFormat="1" applyFont="1" applyFill="1" applyBorder="1"/>
    <xf numFmtId="164" fontId="4" fillId="3" borderId="10" xfId="0" applyNumberFormat="1" applyFont="1" applyFill="1" applyBorder="1"/>
    <xf numFmtId="164" fontId="4" fillId="3" borderId="3" xfId="0" applyNumberFormat="1" applyFont="1" applyFill="1" applyBorder="1"/>
    <xf numFmtId="0" fontId="2" fillId="3" borderId="2" xfId="0" applyFont="1" applyFill="1" applyBorder="1"/>
    <xf numFmtId="164" fontId="2" fillId="3" borderId="9" xfId="0" applyNumberFormat="1" applyFont="1" applyFill="1" applyBorder="1"/>
    <xf numFmtId="164" fontId="5" fillId="3" borderId="4" xfId="0" applyNumberFormat="1" applyFont="1" applyFill="1" applyBorder="1"/>
    <xf numFmtId="0" fontId="6" fillId="3" borderId="0" xfId="0" applyFont="1" applyFill="1"/>
    <xf numFmtId="0" fontId="0" fillId="3" borderId="0" xfId="0" applyFill="1"/>
    <xf numFmtId="0" fontId="3" fillId="3" borderId="0" xfId="0" applyFont="1" applyFill="1" applyBorder="1"/>
    <xf numFmtId="164" fontId="2" fillId="3" borderId="13" xfId="0" applyNumberFormat="1" applyFont="1" applyFill="1" applyBorder="1"/>
    <xf numFmtId="164" fontId="10" fillId="3" borderId="10" xfId="0" applyNumberFormat="1" applyFont="1" applyFill="1" applyBorder="1"/>
    <xf numFmtId="0" fontId="9" fillId="0" borderId="0" xfId="0" applyFont="1" applyFill="1" applyBorder="1" applyAlignment="1">
      <alignment horizontal="justify" vertical="center" wrapText="1"/>
    </xf>
    <xf numFmtId="164" fontId="10" fillId="3" borderId="3" xfId="0" applyNumberFormat="1" applyFont="1" applyFill="1" applyBorder="1"/>
    <xf numFmtId="0" fontId="7" fillId="2" borderId="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indent="3"/>
    </xf>
    <xf numFmtId="165" fontId="0" fillId="0" borderId="0" xfId="0" applyNumberFormat="1" applyFill="1"/>
    <xf numFmtId="0" fontId="2" fillId="3" borderId="0" xfId="0" applyFont="1" applyFill="1" applyAlignment="1">
      <alignment horizontal="center"/>
    </xf>
    <xf numFmtId="0" fontId="2" fillId="2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2060"/>
    <pageSetUpPr fitToPage="1"/>
  </sheetPr>
  <dimension ref="A1:Z53"/>
  <sheetViews>
    <sheetView zoomScale="80" zoomScaleNormal="80" workbookViewId="0"/>
  </sheetViews>
  <sheetFormatPr baseColWidth="10" defaultRowHeight="12.75" x14ac:dyDescent="0.2"/>
  <cols>
    <col min="2" max="2" width="59.5703125" customWidth="1"/>
    <col min="3" max="3" width="10.7109375" customWidth="1"/>
    <col min="4" max="5" width="7.85546875" customWidth="1"/>
    <col min="6" max="6" width="8" customWidth="1"/>
    <col min="7" max="15" width="7.7109375" hidden="1" customWidth="1"/>
    <col min="16" max="16" width="10.7109375" customWidth="1"/>
    <col min="17" max="18" width="9.7109375" customWidth="1"/>
    <col min="21" max="21" width="13.7109375" bestFit="1" customWidth="1"/>
  </cols>
  <sheetData>
    <row r="1" spans="1:22" x14ac:dyDescent="0.2">
      <c r="B1" s="2"/>
      <c r="C1" s="2"/>
      <c r="D1" s="2"/>
      <c r="E1" s="2"/>
      <c r="F1" s="2"/>
      <c r="G1" s="2"/>
      <c r="H1" s="2"/>
      <c r="I1" s="2"/>
      <c r="J1" s="2"/>
      <c r="K1" s="27"/>
      <c r="L1" s="2"/>
      <c r="M1" s="2"/>
      <c r="N1" s="2"/>
      <c r="O1" s="2"/>
      <c r="P1" s="2"/>
      <c r="Q1" s="2"/>
      <c r="R1" s="2"/>
    </row>
    <row r="2" spans="1:22" ht="15.75" x14ac:dyDescent="0.25">
      <c r="B2" s="38" t="s">
        <v>64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22" ht="16.5" customHeight="1" x14ac:dyDescent="0.25">
      <c r="B3" s="38" t="s">
        <v>27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1:22" ht="13.5" thickBot="1" x14ac:dyDescent="0.25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T4" s="2"/>
      <c r="U4" s="2"/>
      <c r="V4" s="2"/>
    </row>
    <row r="5" spans="1:22" ht="21" customHeight="1" x14ac:dyDescent="0.2">
      <c r="B5" s="39" t="s">
        <v>8</v>
      </c>
      <c r="C5" s="33" t="s">
        <v>56</v>
      </c>
      <c r="D5" s="41" t="s">
        <v>59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3"/>
      <c r="Q5" s="44" t="s">
        <v>28</v>
      </c>
      <c r="R5" s="45"/>
      <c r="T5" s="2"/>
      <c r="U5" s="2"/>
      <c r="V5" s="2"/>
    </row>
    <row r="6" spans="1:22" ht="31.5" customHeight="1" x14ac:dyDescent="0.2">
      <c r="A6" s="2"/>
      <c r="B6" s="40"/>
      <c r="C6" s="3" t="s">
        <v>65</v>
      </c>
      <c r="D6" s="3" t="s">
        <v>38</v>
      </c>
      <c r="E6" s="3" t="s">
        <v>39</v>
      </c>
      <c r="F6" s="3" t="s">
        <v>40</v>
      </c>
      <c r="G6" s="3" t="s">
        <v>41</v>
      </c>
      <c r="H6" s="3" t="s">
        <v>42</v>
      </c>
      <c r="I6" s="3" t="s">
        <v>43</v>
      </c>
      <c r="J6" s="3" t="s">
        <v>44</v>
      </c>
      <c r="K6" s="3" t="s">
        <v>45</v>
      </c>
      <c r="L6" s="3" t="s">
        <v>46</v>
      </c>
      <c r="M6" s="3" t="s">
        <v>47</v>
      </c>
      <c r="N6" s="3" t="s">
        <v>48</v>
      </c>
      <c r="O6" s="3" t="s">
        <v>49</v>
      </c>
      <c r="P6" s="3" t="s">
        <v>65</v>
      </c>
      <c r="Q6" s="34" t="s">
        <v>29</v>
      </c>
      <c r="R6" s="35" t="s">
        <v>30</v>
      </c>
      <c r="T6" s="2"/>
      <c r="U6" s="2"/>
      <c r="V6" s="2"/>
    </row>
    <row r="7" spans="1:22" ht="21" customHeight="1" x14ac:dyDescent="0.25">
      <c r="A7" s="2"/>
      <c r="B7" s="9" t="s">
        <v>50</v>
      </c>
      <c r="C7" s="10">
        <f>+C8+C40</f>
        <v>1188.0236</v>
      </c>
      <c r="D7" s="10">
        <f>+D8+D40</f>
        <v>468.31229999999999</v>
      </c>
      <c r="E7" s="10">
        <f t="shared" ref="E7:O7" si="0">+E8+E40</f>
        <v>380.8393200000001</v>
      </c>
      <c r="F7" s="10">
        <f t="shared" si="0"/>
        <v>391.11279999999999</v>
      </c>
      <c r="G7" s="10">
        <f t="shared" si="0"/>
        <v>0</v>
      </c>
      <c r="H7" s="10">
        <f t="shared" si="0"/>
        <v>0</v>
      </c>
      <c r="I7" s="10">
        <f t="shared" si="0"/>
        <v>0</v>
      </c>
      <c r="J7" s="10">
        <f t="shared" si="0"/>
        <v>0</v>
      </c>
      <c r="K7" s="10">
        <f t="shared" si="0"/>
        <v>0</v>
      </c>
      <c r="L7" s="10">
        <f t="shared" si="0"/>
        <v>0</v>
      </c>
      <c r="M7" s="10">
        <f t="shared" si="0"/>
        <v>0</v>
      </c>
      <c r="N7" s="10">
        <f t="shared" si="0"/>
        <v>0</v>
      </c>
      <c r="O7" s="10">
        <f t="shared" si="0"/>
        <v>0</v>
      </c>
      <c r="P7" s="10">
        <f t="shared" ref="P7:P43" si="1">SUM(D7:O7)</f>
        <v>1240.26442</v>
      </c>
      <c r="Q7" s="11">
        <f t="shared" ref="Q7:Q43" si="2">+P7-C7</f>
        <v>52.240819999999985</v>
      </c>
      <c r="R7" s="29">
        <f t="shared" ref="R7:R43" si="3">+Q7/C7*100</f>
        <v>4.3972880673414219</v>
      </c>
      <c r="T7" s="37"/>
      <c r="U7" s="37"/>
      <c r="V7" s="2"/>
    </row>
    <row r="8" spans="1:22" ht="21" customHeight="1" x14ac:dyDescent="0.25">
      <c r="A8" s="2"/>
      <c r="B8" s="14" t="s">
        <v>24</v>
      </c>
      <c r="C8" s="15">
        <f>+C9+C12+C16+C17+C24+C32</f>
        <v>1122.9181000000001</v>
      </c>
      <c r="D8" s="15">
        <f>+D9+D12+D16+D17+D24+D32</f>
        <v>452.40899999999999</v>
      </c>
      <c r="E8" s="15">
        <f t="shared" ref="E8:O8" si="4">+E9+E12+E16+E17+E24+E32</f>
        <v>349.09052000000008</v>
      </c>
      <c r="F8" s="15">
        <f t="shared" si="4"/>
        <v>368.56979999999999</v>
      </c>
      <c r="G8" s="15">
        <f t="shared" si="4"/>
        <v>0</v>
      </c>
      <c r="H8" s="15">
        <f t="shared" si="4"/>
        <v>0</v>
      </c>
      <c r="I8" s="15">
        <f t="shared" si="4"/>
        <v>0</v>
      </c>
      <c r="J8" s="15">
        <f t="shared" si="4"/>
        <v>0</v>
      </c>
      <c r="K8" s="15">
        <f t="shared" si="4"/>
        <v>0</v>
      </c>
      <c r="L8" s="15">
        <f t="shared" si="4"/>
        <v>0</v>
      </c>
      <c r="M8" s="15">
        <f t="shared" si="4"/>
        <v>0</v>
      </c>
      <c r="N8" s="15">
        <f t="shared" si="4"/>
        <v>0</v>
      </c>
      <c r="O8" s="15">
        <f t="shared" si="4"/>
        <v>0</v>
      </c>
      <c r="P8" s="15">
        <f t="shared" si="1"/>
        <v>1170.0693200000001</v>
      </c>
      <c r="Q8" s="15">
        <f t="shared" si="2"/>
        <v>47.151219999999967</v>
      </c>
      <c r="R8" s="17">
        <f t="shared" si="3"/>
        <v>4.1989901133484233</v>
      </c>
      <c r="T8" s="37"/>
      <c r="U8" s="37"/>
      <c r="V8" s="2"/>
    </row>
    <row r="9" spans="1:22" ht="21" customHeight="1" x14ac:dyDescent="0.25">
      <c r="A9" s="2"/>
      <c r="B9" s="18" t="s">
        <v>0</v>
      </c>
      <c r="C9" s="15">
        <f>SUM(C10:C11)</f>
        <v>526.46559999999999</v>
      </c>
      <c r="D9" s="15">
        <f>SUM(D10:D11)</f>
        <v>204.75360000000001</v>
      </c>
      <c r="E9" s="15">
        <f t="shared" ref="E9:O9" si="5">SUM(E10:E11)</f>
        <v>173.47430000000003</v>
      </c>
      <c r="F9" s="15">
        <f t="shared" si="5"/>
        <v>178.07470000000001</v>
      </c>
      <c r="G9" s="15">
        <f t="shared" si="5"/>
        <v>0</v>
      </c>
      <c r="H9" s="15">
        <f t="shared" si="5"/>
        <v>0</v>
      </c>
      <c r="I9" s="15">
        <f t="shared" si="5"/>
        <v>0</v>
      </c>
      <c r="J9" s="15">
        <f t="shared" si="5"/>
        <v>0</v>
      </c>
      <c r="K9" s="15">
        <f t="shared" si="5"/>
        <v>0</v>
      </c>
      <c r="L9" s="15">
        <f t="shared" si="5"/>
        <v>0</v>
      </c>
      <c r="M9" s="15">
        <f t="shared" si="5"/>
        <v>0</v>
      </c>
      <c r="N9" s="15">
        <f t="shared" si="5"/>
        <v>0</v>
      </c>
      <c r="O9" s="15">
        <f t="shared" si="5"/>
        <v>0</v>
      </c>
      <c r="P9" s="15">
        <f t="shared" si="1"/>
        <v>556.30259999999998</v>
      </c>
      <c r="Q9" s="15">
        <f t="shared" si="2"/>
        <v>29.836999999999989</v>
      </c>
      <c r="R9" s="17">
        <f t="shared" si="3"/>
        <v>5.6674168264745104</v>
      </c>
      <c r="T9" s="37"/>
      <c r="U9" s="37"/>
      <c r="V9" s="2"/>
    </row>
    <row r="10" spans="1:22" ht="12.75" customHeight="1" x14ac:dyDescent="0.2">
      <c r="A10" s="2"/>
      <c r="B10" s="19" t="s">
        <v>1</v>
      </c>
      <c r="C10" s="20">
        <v>267.86069999999995</v>
      </c>
      <c r="D10" s="20">
        <v>107.7997</v>
      </c>
      <c r="E10" s="20">
        <v>84.355000000000004</v>
      </c>
      <c r="F10" s="20">
        <v>79.277900000000002</v>
      </c>
      <c r="G10" s="20"/>
      <c r="H10" s="20"/>
      <c r="I10" s="20"/>
      <c r="J10" s="20"/>
      <c r="K10" s="20"/>
      <c r="L10" s="20"/>
      <c r="M10" s="20"/>
      <c r="N10" s="20"/>
      <c r="O10" s="20"/>
      <c r="P10" s="20">
        <f t="shared" si="1"/>
        <v>271.43259999999998</v>
      </c>
      <c r="Q10" s="20">
        <f t="shared" si="2"/>
        <v>3.5719000000000278</v>
      </c>
      <c r="R10" s="22">
        <f t="shared" si="3"/>
        <v>1.3334916245645696</v>
      </c>
      <c r="T10" s="37"/>
      <c r="U10" s="37"/>
      <c r="V10" s="2"/>
    </row>
    <row r="11" spans="1:22" ht="12.75" customHeight="1" x14ac:dyDescent="0.2">
      <c r="A11" s="2"/>
      <c r="B11" s="19" t="s">
        <v>2</v>
      </c>
      <c r="C11" s="20">
        <v>258.60490000000004</v>
      </c>
      <c r="D11" s="20">
        <v>96.95389999999999</v>
      </c>
      <c r="E11" s="20">
        <v>89.11930000000001</v>
      </c>
      <c r="F11" s="20">
        <v>98.796800000000019</v>
      </c>
      <c r="G11" s="20"/>
      <c r="H11" s="20"/>
      <c r="I11" s="20"/>
      <c r="J11" s="20"/>
      <c r="K11" s="20"/>
      <c r="L11" s="20"/>
      <c r="M11" s="20"/>
      <c r="N11" s="20"/>
      <c r="O11" s="20"/>
      <c r="P11" s="20">
        <f>SUM(D11:O11)</f>
        <v>284.87</v>
      </c>
      <c r="Q11" s="20">
        <f t="shared" si="2"/>
        <v>26.265099999999961</v>
      </c>
      <c r="R11" s="22">
        <f t="shared" si="3"/>
        <v>10.156458752328342</v>
      </c>
      <c r="T11" s="37"/>
      <c r="U11" s="37"/>
      <c r="V11" s="2"/>
    </row>
    <row r="12" spans="1:22" ht="21" customHeight="1" x14ac:dyDescent="0.25">
      <c r="A12" s="2"/>
      <c r="B12" s="18" t="s">
        <v>9</v>
      </c>
      <c r="C12" s="15">
        <f>SUM(C13:C15)</f>
        <v>419.35140000000001</v>
      </c>
      <c r="D12" s="15">
        <f>SUM(D13:D15)</f>
        <v>179.34549999999999</v>
      </c>
      <c r="E12" s="15">
        <f t="shared" ref="E12:O12" si="6">SUM(E13:E15)</f>
        <v>121.33529999999999</v>
      </c>
      <c r="F12" s="15">
        <f t="shared" si="6"/>
        <v>134.69759999999999</v>
      </c>
      <c r="G12" s="15">
        <f t="shared" si="6"/>
        <v>0</v>
      </c>
      <c r="H12" s="15">
        <f t="shared" si="6"/>
        <v>0</v>
      </c>
      <c r="I12" s="15">
        <f t="shared" si="6"/>
        <v>0</v>
      </c>
      <c r="J12" s="15">
        <f t="shared" si="6"/>
        <v>0</v>
      </c>
      <c r="K12" s="15">
        <f t="shared" si="6"/>
        <v>0</v>
      </c>
      <c r="L12" s="15">
        <f t="shared" si="6"/>
        <v>0</v>
      </c>
      <c r="M12" s="15">
        <f t="shared" si="6"/>
        <v>0</v>
      </c>
      <c r="N12" s="15">
        <f t="shared" si="6"/>
        <v>0</v>
      </c>
      <c r="O12" s="15">
        <f t="shared" si="6"/>
        <v>0</v>
      </c>
      <c r="P12" s="15">
        <f t="shared" si="1"/>
        <v>435.37839999999994</v>
      </c>
      <c r="Q12" s="15">
        <f t="shared" si="2"/>
        <v>16.02699999999993</v>
      </c>
      <c r="R12" s="17">
        <f t="shared" si="3"/>
        <v>3.8218544161292725</v>
      </c>
      <c r="T12" s="37"/>
      <c r="U12" s="37"/>
      <c r="V12" s="2"/>
    </row>
    <row r="13" spans="1:22" ht="12.75" customHeight="1" x14ac:dyDescent="0.2">
      <c r="A13" s="2"/>
      <c r="B13" s="19" t="s">
        <v>1</v>
      </c>
      <c r="C13" s="20">
        <v>32.435600000000001</v>
      </c>
      <c r="D13" s="20">
        <v>1.5603</v>
      </c>
      <c r="E13" s="20">
        <v>3.7148000000000003</v>
      </c>
      <c r="F13" s="20">
        <v>18.650200000000005</v>
      </c>
      <c r="G13" s="20"/>
      <c r="H13" s="20"/>
      <c r="I13" s="20"/>
      <c r="J13" s="20"/>
      <c r="K13" s="20"/>
      <c r="L13" s="20"/>
      <c r="M13" s="20"/>
      <c r="N13" s="20"/>
      <c r="O13" s="20"/>
      <c r="P13" s="20">
        <f t="shared" si="1"/>
        <v>23.925300000000007</v>
      </c>
      <c r="Q13" s="20">
        <f t="shared" si="2"/>
        <v>-8.5102999999999938</v>
      </c>
      <c r="R13" s="22">
        <f t="shared" si="3"/>
        <v>-26.237529134654498</v>
      </c>
      <c r="T13" s="37"/>
      <c r="U13" s="37"/>
      <c r="V13" s="2"/>
    </row>
    <row r="14" spans="1:22" ht="12.75" customHeight="1" x14ac:dyDescent="0.2">
      <c r="A14" s="2"/>
      <c r="B14" s="19" t="s">
        <v>3</v>
      </c>
      <c r="C14" s="20">
        <v>252.8115</v>
      </c>
      <c r="D14" s="20">
        <v>123.56669999999998</v>
      </c>
      <c r="E14" s="20">
        <v>72.02109999999999</v>
      </c>
      <c r="F14" s="20">
        <v>74.834999999999994</v>
      </c>
      <c r="G14" s="20"/>
      <c r="H14" s="20"/>
      <c r="I14" s="20"/>
      <c r="J14" s="20"/>
      <c r="K14" s="20"/>
      <c r="L14" s="20"/>
      <c r="M14" s="20"/>
      <c r="N14" s="20"/>
      <c r="O14" s="20"/>
      <c r="P14" s="20">
        <f t="shared" si="1"/>
        <v>270.42279999999994</v>
      </c>
      <c r="Q14" s="20">
        <f t="shared" si="2"/>
        <v>17.611299999999943</v>
      </c>
      <c r="R14" s="22">
        <f t="shared" si="3"/>
        <v>6.9661783581838419</v>
      </c>
      <c r="T14" s="37"/>
      <c r="U14" s="37"/>
      <c r="V14" s="2"/>
    </row>
    <row r="15" spans="1:22" ht="12.75" customHeight="1" x14ac:dyDescent="0.2">
      <c r="A15" s="2"/>
      <c r="B15" s="19" t="s">
        <v>4</v>
      </c>
      <c r="C15" s="20">
        <v>134.10429999999999</v>
      </c>
      <c r="D15" s="20">
        <v>54.218499999999999</v>
      </c>
      <c r="E15" s="20">
        <v>45.599400000000003</v>
      </c>
      <c r="F15" s="20">
        <v>41.212399999999995</v>
      </c>
      <c r="G15" s="20"/>
      <c r="H15" s="20"/>
      <c r="I15" s="20"/>
      <c r="J15" s="20"/>
      <c r="K15" s="20"/>
      <c r="L15" s="20"/>
      <c r="M15" s="20"/>
      <c r="N15" s="20"/>
      <c r="O15" s="20"/>
      <c r="P15" s="20">
        <f t="shared" si="1"/>
        <v>141.03030000000001</v>
      </c>
      <c r="Q15" s="20">
        <f t="shared" si="2"/>
        <v>6.9260000000000161</v>
      </c>
      <c r="R15" s="22">
        <f t="shared" si="3"/>
        <v>5.1646367789847281</v>
      </c>
      <c r="T15" s="37"/>
      <c r="U15" s="37"/>
      <c r="V15" s="2"/>
    </row>
    <row r="16" spans="1:22" ht="21" customHeight="1" x14ac:dyDescent="0.25">
      <c r="A16" s="2"/>
      <c r="B16" s="18" t="s">
        <v>51</v>
      </c>
      <c r="C16" s="15">
        <v>50.818700000000007</v>
      </c>
      <c r="D16" s="15">
        <v>18.389800000000001</v>
      </c>
      <c r="E16" s="15">
        <v>17.0624</v>
      </c>
      <c r="F16" s="15">
        <v>18.7103</v>
      </c>
      <c r="G16" s="15"/>
      <c r="H16" s="15"/>
      <c r="I16" s="15"/>
      <c r="J16" s="15"/>
      <c r="K16" s="15"/>
      <c r="L16" s="15"/>
      <c r="M16" s="15"/>
      <c r="N16" s="15"/>
      <c r="O16" s="15"/>
      <c r="P16" s="15">
        <f>SUM(D16:O16)</f>
        <v>54.162500000000009</v>
      </c>
      <c r="Q16" s="15">
        <f t="shared" si="2"/>
        <v>3.3438000000000017</v>
      </c>
      <c r="R16" s="17">
        <f t="shared" si="3"/>
        <v>6.5798613502509928</v>
      </c>
      <c r="T16" s="37"/>
      <c r="U16" s="37"/>
      <c r="V16" s="2"/>
    </row>
    <row r="17" spans="1:22" ht="21" customHeight="1" x14ac:dyDescent="0.25">
      <c r="A17" s="2"/>
      <c r="B17" s="18" t="s">
        <v>36</v>
      </c>
      <c r="C17" s="15">
        <f>SUM(C18:C23)</f>
        <v>42.523000000000003</v>
      </c>
      <c r="D17" s="15">
        <f>SUM(D18:D23)</f>
        <v>19.032999999999994</v>
      </c>
      <c r="E17" s="15">
        <f t="shared" ref="E17:O17" si="7">SUM(E18:E23)</f>
        <v>13.662319999999999</v>
      </c>
      <c r="F17" s="15">
        <f t="shared" si="7"/>
        <v>14.843499999999999</v>
      </c>
      <c r="G17" s="15">
        <f t="shared" si="7"/>
        <v>0</v>
      </c>
      <c r="H17" s="15">
        <f t="shared" si="7"/>
        <v>0</v>
      </c>
      <c r="I17" s="15">
        <f t="shared" si="7"/>
        <v>0</v>
      </c>
      <c r="J17" s="15">
        <f t="shared" si="7"/>
        <v>0</v>
      </c>
      <c r="K17" s="15">
        <f t="shared" si="7"/>
        <v>0</v>
      </c>
      <c r="L17" s="15">
        <f t="shared" si="7"/>
        <v>0</v>
      </c>
      <c r="M17" s="15">
        <f t="shared" si="7"/>
        <v>0</v>
      </c>
      <c r="N17" s="15">
        <f t="shared" si="7"/>
        <v>0</v>
      </c>
      <c r="O17" s="15">
        <f t="shared" si="7"/>
        <v>0</v>
      </c>
      <c r="P17" s="15">
        <f t="shared" si="1"/>
        <v>47.538819999999994</v>
      </c>
      <c r="Q17" s="15">
        <f t="shared" si="2"/>
        <v>5.0158199999999908</v>
      </c>
      <c r="R17" s="17">
        <f t="shared" si="3"/>
        <v>11.795545939844297</v>
      </c>
      <c r="T17" s="37"/>
      <c r="U17" s="37"/>
      <c r="V17" s="2"/>
    </row>
    <row r="18" spans="1:22" ht="12.75" customHeight="1" x14ac:dyDescent="0.2">
      <c r="A18" s="2"/>
      <c r="B18" s="19" t="s">
        <v>34</v>
      </c>
      <c r="C18" s="20">
        <v>5.1396999999999995</v>
      </c>
      <c r="D18" s="20">
        <v>1.7015</v>
      </c>
      <c r="E18" s="20">
        <v>1.6039000000000001</v>
      </c>
      <c r="F18" s="20">
        <v>1.8560999999999999</v>
      </c>
      <c r="G18" s="20"/>
      <c r="H18" s="20"/>
      <c r="I18" s="20"/>
      <c r="J18" s="20"/>
      <c r="K18" s="20"/>
      <c r="L18" s="20"/>
      <c r="M18" s="20"/>
      <c r="N18" s="20"/>
      <c r="O18" s="20"/>
      <c r="P18" s="20">
        <f t="shared" si="1"/>
        <v>5.1615000000000002</v>
      </c>
      <c r="Q18" s="20">
        <f t="shared" si="2"/>
        <v>2.1800000000000708E-2</v>
      </c>
      <c r="R18" s="22">
        <f t="shared" si="3"/>
        <v>0.42414926941262543</v>
      </c>
      <c r="T18" s="37"/>
      <c r="U18" s="37"/>
      <c r="V18" s="2"/>
    </row>
    <row r="19" spans="1:22" ht="12.75" customHeight="1" x14ac:dyDescent="0.2">
      <c r="A19" s="2"/>
      <c r="B19" s="19" t="s">
        <v>11</v>
      </c>
      <c r="C19" s="20">
        <v>18.543800000000001</v>
      </c>
      <c r="D19" s="20">
        <v>8.694799999999999</v>
      </c>
      <c r="E19" s="20">
        <v>5.7306000000000008</v>
      </c>
      <c r="F19" s="20">
        <v>5.9137999999999993</v>
      </c>
      <c r="G19" s="20"/>
      <c r="H19" s="20"/>
      <c r="I19" s="20"/>
      <c r="J19" s="20"/>
      <c r="K19" s="20"/>
      <c r="L19" s="20"/>
      <c r="M19" s="20"/>
      <c r="N19" s="20"/>
      <c r="O19" s="20"/>
      <c r="P19" s="20">
        <f t="shared" si="1"/>
        <v>20.339199999999998</v>
      </c>
      <c r="Q19" s="20">
        <f t="shared" si="2"/>
        <v>1.7953999999999972</v>
      </c>
      <c r="R19" s="22">
        <f t="shared" si="3"/>
        <v>9.6819422124914922</v>
      </c>
      <c r="T19" s="37"/>
      <c r="U19" s="37"/>
      <c r="V19" s="2"/>
    </row>
    <row r="20" spans="1:22" ht="12.75" customHeight="1" x14ac:dyDescent="0.2">
      <c r="A20" s="2"/>
      <c r="B20" s="19" t="s">
        <v>12</v>
      </c>
      <c r="C20" s="20">
        <v>5.4352999999999989</v>
      </c>
      <c r="D20" s="20">
        <v>2.7368999999999999</v>
      </c>
      <c r="E20" s="20">
        <v>1.1217999999999999</v>
      </c>
      <c r="F20" s="20">
        <v>2.3158000000000003</v>
      </c>
      <c r="G20" s="20"/>
      <c r="H20" s="20"/>
      <c r="I20" s="20"/>
      <c r="J20" s="20"/>
      <c r="K20" s="20"/>
      <c r="L20" s="20"/>
      <c r="M20" s="20"/>
      <c r="N20" s="20"/>
      <c r="O20" s="20"/>
      <c r="P20" s="20">
        <f t="shared" si="1"/>
        <v>6.1745000000000001</v>
      </c>
      <c r="Q20" s="20">
        <f t="shared" si="2"/>
        <v>0.73920000000000119</v>
      </c>
      <c r="R20" s="22">
        <f t="shared" si="3"/>
        <v>13.599985281401237</v>
      </c>
      <c r="T20" s="37"/>
      <c r="U20" s="37"/>
      <c r="V20" s="2"/>
    </row>
    <row r="21" spans="1:22" ht="12.75" customHeight="1" x14ac:dyDescent="0.2">
      <c r="A21" s="2"/>
      <c r="B21" s="19" t="s">
        <v>26</v>
      </c>
      <c r="C21" s="20">
        <v>11.8942</v>
      </c>
      <c r="D21" s="20">
        <v>4.6050999999999984</v>
      </c>
      <c r="E21" s="20">
        <v>3.7843199999999997</v>
      </c>
      <c r="F21" s="20">
        <v>4.0315000000000003</v>
      </c>
      <c r="G21" s="20"/>
      <c r="H21" s="20"/>
      <c r="I21" s="20"/>
      <c r="J21" s="20"/>
      <c r="K21" s="20"/>
      <c r="L21" s="20"/>
      <c r="M21" s="20"/>
      <c r="N21" s="20"/>
      <c r="O21" s="20"/>
      <c r="P21" s="20">
        <f t="shared" si="1"/>
        <v>12.420919999999999</v>
      </c>
      <c r="Q21" s="20">
        <f t="shared" si="2"/>
        <v>0.52671999999999919</v>
      </c>
      <c r="R21" s="22">
        <f t="shared" si="3"/>
        <v>4.4283768559465893</v>
      </c>
      <c r="T21" s="37"/>
      <c r="U21" s="37"/>
      <c r="V21" s="2"/>
    </row>
    <row r="22" spans="1:22" ht="12.75" customHeight="1" x14ac:dyDescent="0.2">
      <c r="A22" s="2"/>
      <c r="B22" s="19" t="s">
        <v>13</v>
      </c>
      <c r="C22" s="20">
        <v>0.2989</v>
      </c>
      <c r="D22" s="20">
        <v>7.2300000000000003E-2</v>
      </c>
      <c r="E22" s="20">
        <v>8.3300000000000013E-2</v>
      </c>
      <c r="F22" s="20">
        <v>0.1017</v>
      </c>
      <c r="G22" s="20"/>
      <c r="H22" s="20"/>
      <c r="I22" s="20"/>
      <c r="J22" s="20"/>
      <c r="K22" s="20"/>
      <c r="L22" s="20"/>
      <c r="M22" s="20"/>
      <c r="N22" s="20"/>
      <c r="O22" s="20"/>
      <c r="P22" s="20">
        <f t="shared" si="1"/>
        <v>0.25730000000000003</v>
      </c>
      <c r="Q22" s="20">
        <f t="shared" si="2"/>
        <v>-4.159999999999997E-2</v>
      </c>
      <c r="R22" s="22">
        <f t="shared" si="3"/>
        <v>-13.917698226831707</v>
      </c>
      <c r="T22" s="37"/>
      <c r="U22" s="37"/>
      <c r="V22" s="2"/>
    </row>
    <row r="23" spans="1:22" ht="12.75" customHeight="1" x14ac:dyDescent="0.2">
      <c r="A23" s="2"/>
      <c r="B23" s="19" t="s">
        <v>52</v>
      </c>
      <c r="C23" s="20">
        <v>1.2110999999999998</v>
      </c>
      <c r="D23" s="20">
        <v>1.2224000000000002</v>
      </c>
      <c r="E23" s="20">
        <v>1.3384</v>
      </c>
      <c r="F23" s="20">
        <v>0.62459999999999993</v>
      </c>
      <c r="G23" s="20"/>
      <c r="H23" s="20"/>
      <c r="I23" s="20"/>
      <c r="J23" s="20"/>
      <c r="K23" s="20"/>
      <c r="L23" s="20"/>
      <c r="M23" s="20"/>
      <c r="N23" s="20"/>
      <c r="O23" s="20"/>
      <c r="P23" s="20">
        <f>SUM(D23:O23)</f>
        <v>3.1854000000000005</v>
      </c>
      <c r="Q23" s="20">
        <f>+P23-C23</f>
        <v>1.9743000000000006</v>
      </c>
      <c r="R23" s="22">
        <f t="shared" si="3"/>
        <v>163.01709189992576</v>
      </c>
      <c r="T23" s="37"/>
      <c r="U23" s="37"/>
      <c r="V23" s="2"/>
    </row>
    <row r="24" spans="1:22" ht="21" customHeight="1" x14ac:dyDescent="0.25">
      <c r="A24" s="2"/>
      <c r="B24" s="18" t="s">
        <v>14</v>
      </c>
      <c r="C24" s="15">
        <f>SUM(C25:C29)</f>
        <v>32.247799999999998</v>
      </c>
      <c r="D24" s="15">
        <f>SUM(D25:D29)</f>
        <v>12.794400000000001</v>
      </c>
      <c r="E24" s="15">
        <f>SUM(E25:E29)</f>
        <v>3.8689</v>
      </c>
      <c r="F24" s="15">
        <f>SUM(F25:F29)</f>
        <v>3.9016000000000002</v>
      </c>
      <c r="G24" s="15">
        <f t="shared" ref="G24:O24" si="8">SUM(G25:G29)</f>
        <v>0</v>
      </c>
      <c r="H24" s="15">
        <f t="shared" si="8"/>
        <v>0</v>
      </c>
      <c r="I24" s="15">
        <f t="shared" si="8"/>
        <v>0</v>
      </c>
      <c r="J24" s="15">
        <f t="shared" si="8"/>
        <v>0</v>
      </c>
      <c r="K24" s="15">
        <f t="shared" si="8"/>
        <v>0</v>
      </c>
      <c r="L24" s="15">
        <f t="shared" si="8"/>
        <v>0</v>
      </c>
      <c r="M24" s="15">
        <f t="shared" si="8"/>
        <v>0</v>
      </c>
      <c r="N24" s="15">
        <f t="shared" si="8"/>
        <v>0</v>
      </c>
      <c r="O24" s="15">
        <f t="shared" si="8"/>
        <v>0</v>
      </c>
      <c r="P24" s="15">
        <f t="shared" si="1"/>
        <v>20.564900000000002</v>
      </c>
      <c r="Q24" s="15">
        <f t="shared" si="2"/>
        <v>-11.682899999999997</v>
      </c>
      <c r="R24" s="17">
        <f t="shared" si="3"/>
        <v>-36.228517914400356</v>
      </c>
      <c r="T24" s="37"/>
      <c r="U24" s="37"/>
      <c r="V24" s="2"/>
    </row>
    <row r="25" spans="1:22" ht="12.75" customHeight="1" x14ac:dyDescent="0.2">
      <c r="A25" s="2"/>
      <c r="B25" s="19" t="s">
        <v>5</v>
      </c>
      <c r="C25" s="20">
        <v>5.6648999999999994</v>
      </c>
      <c r="D25" s="20">
        <v>2.9353000000000002</v>
      </c>
      <c r="E25" s="20">
        <v>2.5695999999999999</v>
      </c>
      <c r="F25" s="20">
        <v>2.4969000000000001</v>
      </c>
      <c r="G25" s="20"/>
      <c r="H25" s="20"/>
      <c r="I25" s="20"/>
      <c r="J25" s="20"/>
      <c r="K25" s="20"/>
      <c r="L25" s="20"/>
      <c r="M25" s="20"/>
      <c r="N25" s="20"/>
      <c r="O25" s="20"/>
      <c r="P25" s="20">
        <f t="shared" si="1"/>
        <v>8.0017999999999994</v>
      </c>
      <c r="Q25" s="20">
        <f t="shared" si="2"/>
        <v>2.3369</v>
      </c>
      <c r="R25" s="22">
        <f t="shared" si="3"/>
        <v>41.252272767392192</v>
      </c>
      <c r="T25" s="37"/>
      <c r="U25" s="37"/>
      <c r="V25" s="2"/>
    </row>
    <row r="26" spans="1:22" ht="12.75" customHeight="1" x14ac:dyDescent="0.2">
      <c r="A26" s="2"/>
      <c r="B26" s="19" t="s">
        <v>6</v>
      </c>
      <c r="C26" s="20">
        <v>0.44779999999999998</v>
      </c>
      <c r="D26" s="20">
        <v>0.15319999999999998</v>
      </c>
      <c r="E26" s="20">
        <v>0.15309999999999999</v>
      </c>
      <c r="F26" s="20">
        <v>0.1789</v>
      </c>
      <c r="G26" s="20"/>
      <c r="H26" s="20"/>
      <c r="I26" s="20"/>
      <c r="J26" s="20"/>
      <c r="K26" s="20"/>
      <c r="L26" s="20"/>
      <c r="M26" s="20"/>
      <c r="N26" s="20"/>
      <c r="O26" s="20"/>
      <c r="P26" s="20">
        <f t="shared" si="1"/>
        <v>0.48519999999999996</v>
      </c>
      <c r="Q26" s="20">
        <f t="shared" si="2"/>
        <v>3.7399999999999989E-2</v>
      </c>
      <c r="R26" s="22">
        <f t="shared" si="3"/>
        <v>8.3519428316212583</v>
      </c>
      <c r="T26" s="37"/>
      <c r="U26" s="37"/>
      <c r="V26" s="2"/>
    </row>
    <row r="27" spans="1:22" ht="12.75" hidden="1" customHeight="1" x14ac:dyDescent="0.2">
      <c r="A27" s="2"/>
      <c r="B27" s="19" t="s">
        <v>15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>
        <f t="shared" si="1"/>
        <v>0</v>
      </c>
      <c r="Q27" s="20">
        <f t="shared" si="2"/>
        <v>0</v>
      </c>
      <c r="R27" s="32" t="e">
        <f t="shared" si="3"/>
        <v>#DIV/0!</v>
      </c>
      <c r="T27" s="37"/>
      <c r="U27" s="37"/>
      <c r="V27" s="2"/>
    </row>
    <row r="28" spans="1:22" ht="12.75" customHeight="1" x14ac:dyDescent="0.2">
      <c r="A28" s="2"/>
      <c r="B28" s="19" t="s">
        <v>16</v>
      </c>
      <c r="C28" s="20">
        <v>3.1562000000000001</v>
      </c>
      <c r="D28" s="20">
        <v>1.2519</v>
      </c>
      <c r="E28" s="20">
        <v>1.1455</v>
      </c>
      <c r="F28" s="20">
        <v>1.2244000000000002</v>
      </c>
      <c r="G28" s="20"/>
      <c r="H28" s="20"/>
      <c r="I28" s="20"/>
      <c r="J28" s="20"/>
      <c r="K28" s="20"/>
      <c r="L28" s="20"/>
      <c r="M28" s="20"/>
      <c r="N28" s="20"/>
      <c r="O28" s="20"/>
      <c r="P28" s="20">
        <f t="shared" si="1"/>
        <v>3.6218000000000004</v>
      </c>
      <c r="Q28" s="20">
        <f t="shared" si="2"/>
        <v>0.46560000000000024</v>
      </c>
      <c r="R28" s="22">
        <f t="shared" si="3"/>
        <v>14.751916862049308</v>
      </c>
      <c r="T28" s="37"/>
      <c r="U28" s="37"/>
      <c r="V28" s="2"/>
    </row>
    <row r="29" spans="1:22" ht="12.75" customHeight="1" x14ac:dyDescent="0.2">
      <c r="A29" s="2"/>
      <c r="B29" s="19" t="s">
        <v>53</v>
      </c>
      <c r="C29" s="20">
        <f>+C30+C31</f>
        <v>22.978899999999996</v>
      </c>
      <c r="D29" s="20">
        <f>+D30+D31</f>
        <v>8.4540000000000006</v>
      </c>
      <c r="E29" s="20">
        <f t="shared" ref="E29:O29" si="9">+E30+E31</f>
        <v>6.9999999999999999E-4</v>
      </c>
      <c r="F29" s="20">
        <f t="shared" si="9"/>
        <v>1.4E-3</v>
      </c>
      <c r="G29" s="20">
        <f t="shared" si="9"/>
        <v>0</v>
      </c>
      <c r="H29" s="20">
        <f t="shared" si="9"/>
        <v>0</v>
      </c>
      <c r="I29" s="20">
        <f t="shared" si="9"/>
        <v>0</v>
      </c>
      <c r="J29" s="20">
        <f t="shared" si="9"/>
        <v>0</v>
      </c>
      <c r="K29" s="20">
        <f t="shared" si="9"/>
        <v>0</v>
      </c>
      <c r="L29" s="20">
        <f t="shared" si="9"/>
        <v>0</v>
      </c>
      <c r="M29" s="20">
        <f t="shared" si="9"/>
        <v>0</v>
      </c>
      <c r="N29" s="20">
        <f t="shared" si="9"/>
        <v>0</v>
      </c>
      <c r="O29" s="20">
        <f t="shared" si="9"/>
        <v>0</v>
      </c>
      <c r="P29" s="20">
        <f t="shared" si="1"/>
        <v>8.4561000000000011</v>
      </c>
      <c r="Q29" s="20">
        <f t="shared" si="2"/>
        <v>-14.522799999999995</v>
      </c>
      <c r="R29" s="22">
        <f t="shared" si="3"/>
        <v>-63.200588365848652</v>
      </c>
      <c r="T29" s="37"/>
      <c r="U29" s="37"/>
      <c r="V29" s="2"/>
    </row>
    <row r="30" spans="1:22" ht="12.75" customHeight="1" x14ac:dyDescent="0.2">
      <c r="A30" s="2"/>
      <c r="B30" s="36" t="s">
        <v>54</v>
      </c>
      <c r="C30" s="20">
        <v>14.322899999999999</v>
      </c>
      <c r="D30" s="20">
        <v>5.2698</v>
      </c>
      <c r="E30" s="20">
        <v>6.9999999999999999E-4</v>
      </c>
      <c r="F30" s="20">
        <v>1.4E-3</v>
      </c>
      <c r="G30" s="20"/>
      <c r="H30" s="20"/>
      <c r="I30" s="20"/>
      <c r="J30" s="20"/>
      <c r="K30" s="20"/>
      <c r="L30" s="20"/>
      <c r="M30" s="20"/>
      <c r="N30" s="20"/>
      <c r="O30" s="20"/>
      <c r="P30" s="20">
        <f t="shared" si="1"/>
        <v>5.2719000000000005</v>
      </c>
      <c r="Q30" s="20">
        <f>+P30-C30</f>
        <v>-9.0509999999999984</v>
      </c>
      <c r="R30" s="22">
        <f t="shared" si="3"/>
        <v>-63.192509896738777</v>
      </c>
      <c r="T30" s="37"/>
      <c r="U30" s="37"/>
      <c r="V30" s="2"/>
    </row>
    <row r="31" spans="1:22" ht="12.75" customHeight="1" x14ac:dyDescent="0.2">
      <c r="A31" s="2"/>
      <c r="B31" s="36" t="s">
        <v>55</v>
      </c>
      <c r="C31" s="20">
        <v>8.6559999999999988</v>
      </c>
      <c r="D31" s="20">
        <v>3.1841999999999997</v>
      </c>
      <c r="E31" s="20">
        <v>0</v>
      </c>
      <c r="F31" s="20">
        <v>0</v>
      </c>
      <c r="G31" s="20"/>
      <c r="H31" s="20"/>
      <c r="I31" s="20"/>
      <c r="J31" s="20"/>
      <c r="K31" s="20"/>
      <c r="L31" s="20"/>
      <c r="M31" s="20"/>
      <c r="N31" s="20"/>
      <c r="O31" s="20"/>
      <c r="P31" s="20">
        <f t="shared" si="1"/>
        <v>3.1841999999999997</v>
      </c>
      <c r="Q31" s="20">
        <f>+P31-C31</f>
        <v>-5.4717999999999991</v>
      </c>
      <c r="R31" s="22">
        <f t="shared" si="3"/>
        <v>-63.21395563770794</v>
      </c>
      <c r="T31" s="37"/>
      <c r="U31" s="37"/>
      <c r="V31" s="2"/>
    </row>
    <row r="32" spans="1:22" ht="21" customHeight="1" x14ac:dyDescent="0.25">
      <c r="A32" s="2"/>
      <c r="B32" s="18" t="s">
        <v>22</v>
      </c>
      <c r="C32" s="15">
        <f>SUM(C33:C39)</f>
        <v>51.511600000000001</v>
      </c>
      <c r="D32" s="15">
        <f>SUM(D33:D39)</f>
        <v>18.092700000000001</v>
      </c>
      <c r="E32" s="15">
        <f t="shared" ref="E32:O32" si="10">SUM(E33:E39)</f>
        <v>19.6873</v>
      </c>
      <c r="F32" s="15">
        <f t="shared" si="10"/>
        <v>18.342100000000002</v>
      </c>
      <c r="G32" s="15">
        <f t="shared" si="10"/>
        <v>0</v>
      </c>
      <c r="H32" s="15">
        <f t="shared" si="10"/>
        <v>0</v>
      </c>
      <c r="I32" s="15">
        <f t="shared" si="10"/>
        <v>0</v>
      </c>
      <c r="J32" s="15">
        <f t="shared" si="10"/>
        <v>0</v>
      </c>
      <c r="K32" s="15">
        <f t="shared" si="10"/>
        <v>0</v>
      </c>
      <c r="L32" s="15">
        <f t="shared" si="10"/>
        <v>0</v>
      </c>
      <c r="M32" s="15">
        <f t="shared" si="10"/>
        <v>0</v>
      </c>
      <c r="N32" s="15">
        <f t="shared" si="10"/>
        <v>0</v>
      </c>
      <c r="O32" s="15">
        <f t="shared" si="10"/>
        <v>0</v>
      </c>
      <c r="P32" s="15">
        <f t="shared" si="1"/>
        <v>56.122100000000003</v>
      </c>
      <c r="Q32" s="15">
        <f t="shared" si="2"/>
        <v>4.6105000000000018</v>
      </c>
      <c r="R32" s="17">
        <f t="shared" si="3"/>
        <v>8.9504111695229849</v>
      </c>
      <c r="T32" s="37"/>
      <c r="U32" s="37"/>
      <c r="V32" s="2"/>
    </row>
    <row r="33" spans="1:22" ht="15.75" customHeight="1" x14ac:dyDescent="0.2">
      <c r="A33" s="2"/>
      <c r="B33" s="19" t="s">
        <v>17</v>
      </c>
      <c r="C33" s="20">
        <v>2.6549</v>
      </c>
      <c r="D33" s="20">
        <v>0.83620000000000005</v>
      </c>
      <c r="E33" s="20">
        <v>1.1014999999999999</v>
      </c>
      <c r="F33" s="20">
        <v>1.0383000000000002</v>
      </c>
      <c r="G33" s="20"/>
      <c r="H33" s="20"/>
      <c r="I33" s="20"/>
      <c r="J33" s="20"/>
      <c r="K33" s="20"/>
      <c r="L33" s="20"/>
      <c r="M33" s="20"/>
      <c r="N33" s="20"/>
      <c r="O33" s="20"/>
      <c r="P33" s="20">
        <f t="shared" si="1"/>
        <v>2.976</v>
      </c>
      <c r="Q33" s="20">
        <f t="shared" si="2"/>
        <v>0.32109999999999994</v>
      </c>
      <c r="R33" s="22">
        <f t="shared" si="3"/>
        <v>12.094617499717501</v>
      </c>
      <c r="T33" s="37"/>
      <c r="U33" s="37"/>
      <c r="V33" s="2"/>
    </row>
    <row r="34" spans="1:22" ht="15.75" customHeight="1" x14ac:dyDescent="0.2">
      <c r="A34" s="2"/>
      <c r="B34" s="19" t="s">
        <v>7</v>
      </c>
      <c r="C34" s="20">
        <v>23.447199999999999</v>
      </c>
      <c r="D34" s="20">
        <v>8.0076000000000001</v>
      </c>
      <c r="E34" s="20">
        <v>9.1929999999999996</v>
      </c>
      <c r="F34" s="20">
        <v>7.1645000000000003</v>
      </c>
      <c r="G34" s="20"/>
      <c r="H34" s="20"/>
      <c r="I34" s="20"/>
      <c r="J34" s="20"/>
      <c r="K34" s="20"/>
      <c r="L34" s="20"/>
      <c r="M34" s="20"/>
      <c r="N34" s="20"/>
      <c r="O34" s="20"/>
      <c r="P34" s="20">
        <f t="shared" si="1"/>
        <v>24.365100000000002</v>
      </c>
      <c r="Q34" s="20">
        <f t="shared" si="2"/>
        <v>0.91790000000000305</v>
      </c>
      <c r="R34" s="22">
        <f t="shared" si="3"/>
        <v>3.9147531474973691</v>
      </c>
      <c r="T34" s="37"/>
      <c r="U34" s="37"/>
      <c r="V34" s="2"/>
    </row>
    <row r="35" spans="1:22" ht="15.75" customHeight="1" x14ac:dyDescent="0.2">
      <c r="A35" s="2"/>
      <c r="B35" s="19" t="s">
        <v>18</v>
      </c>
      <c r="C35" s="20">
        <v>11.7752</v>
      </c>
      <c r="D35" s="20">
        <v>4.0244999999999997</v>
      </c>
      <c r="E35" s="20">
        <v>4.6451000000000002</v>
      </c>
      <c r="F35" s="20">
        <v>3.6053000000000002</v>
      </c>
      <c r="G35" s="20"/>
      <c r="H35" s="20"/>
      <c r="I35" s="20"/>
      <c r="J35" s="20"/>
      <c r="K35" s="20"/>
      <c r="L35" s="20"/>
      <c r="M35" s="20"/>
      <c r="N35" s="20"/>
      <c r="O35" s="20"/>
      <c r="P35" s="20">
        <f t="shared" si="1"/>
        <v>12.274899999999999</v>
      </c>
      <c r="Q35" s="20">
        <f t="shared" si="2"/>
        <v>0.49969999999999892</v>
      </c>
      <c r="R35" s="22">
        <f t="shared" si="3"/>
        <v>4.2436646511311817</v>
      </c>
      <c r="T35" s="37"/>
      <c r="U35" s="37"/>
      <c r="V35" s="2"/>
    </row>
    <row r="36" spans="1:22" ht="15.75" customHeight="1" x14ac:dyDescent="0.2">
      <c r="A36" s="2"/>
      <c r="B36" s="19" t="s">
        <v>33</v>
      </c>
      <c r="C36" s="20">
        <v>0.20379999999999998</v>
      </c>
      <c r="D36" s="20">
        <v>0</v>
      </c>
      <c r="E36" s="20">
        <v>0</v>
      </c>
      <c r="F36" s="20">
        <v>4.7300000000000002E-2</v>
      </c>
      <c r="G36" s="20"/>
      <c r="H36" s="20"/>
      <c r="I36" s="20"/>
      <c r="J36" s="20"/>
      <c r="K36" s="20"/>
      <c r="L36" s="20"/>
      <c r="M36" s="20"/>
      <c r="N36" s="20"/>
      <c r="O36" s="20"/>
      <c r="P36" s="20">
        <f>SUM(D36:O36)</f>
        <v>4.7300000000000002E-2</v>
      </c>
      <c r="Q36" s="20">
        <f>+P36-C36</f>
        <v>-0.15649999999999997</v>
      </c>
      <c r="R36" s="22">
        <f t="shared" si="3"/>
        <v>-76.79097154072619</v>
      </c>
      <c r="T36" s="37"/>
      <c r="U36" s="37"/>
      <c r="V36" s="2"/>
    </row>
    <row r="37" spans="1:22" ht="15.75" hidden="1" customHeight="1" x14ac:dyDescent="0.2">
      <c r="A37" s="2"/>
      <c r="B37" s="19" t="s">
        <v>37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>
        <f t="shared" si="1"/>
        <v>0</v>
      </c>
      <c r="Q37" s="20">
        <f t="shared" si="2"/>
        <v>0</v>
      </c>
      <c r="R37" s="32" t="e">
        <f t="shared" si="3"/>
        <v>#DIV/0!</v>
      </c>
      <c r="T37" s="37"/>
      <c r="U37" s="37"/>
      <c r="V37" s="2"/>
    </row>
    <row r="38" spans="1:22" ht="15.75" customHeight="1" x14ac:dyDescent="0.2">
      <c r="A38" s="2"/>
      <c r="B38" s="19" t="s">
        <v>57</v>
      </c>
      <c r="C38" s="20">
        <v>11.246799999999999</v>
      </c>
      <c r="D38" s="20">
        <v>5.2243999999999993</v>
      </c>
      <c r="E38" s="20">
        <v>4.3242999999999991</v>
      </c>
      <c r="F38" s="20">
        <v>4.4066999999999998</v>
      </c>
      <c r="G38" s="20"/>
      <c r="H38" s="20"/>
      <c r="I38" s="20"/>
      <c r="J38" s="20"/>
      <c r="K38" s="20"/>
      <c r="L38" s="20"/>
      <c r="M38" s="20"/>
      <c r="N38" s="20"/>
      <c r="O38" s="20"/>
      <c r="P38" s="20">
        <f t="shared" si="1"/>
        <v>13.955399999999997</v>
      </c>
      <c r="Q38" s="20">
        <f t="shared" si="2"/>
        <v>2.7085999999999988</v>
      </c>
      <c r="R38" s="22">
        <f t="shared" si="3"/>
        <v>24.083294803855313</v>
      </c>
      <c r="T38" s="37"/>
      <c r="U38" s="37"/>
      <c r="V38" s="2"/>
    </row>
    <row r="39" spans="1:22" ht="15.75" customHeight="1" x14ac:dyDescent="0.2">
      <c r="A39" s="2"/>
      <c r="B39" s="19" t="s">
        <v>58</v>
      </c>
      <c r="C39" s="20">
        <v>2.1837</v>
      </c>
      <c r="D39" s="20">
        <v>0</v>
      </c>
      <c r="E39" s="20">
        <v>0.42340000000000005</v>
      </c>
      <c r="F39" s="20">
        <v>2.08</v>
      </c>
      <c r="G39" s="20"/>
      <c r="H39" s="20"/>
      <c r="I39" s="20"/>
      <c r="J39" s="20"/>
      <c r="K39" s="20"/>
      <c r="L39" s="20"/>
      <c r="M39" s="20"/>
      <c r="N39" s="20"/>
      <c r="O39" s="20"/>
      <c r="P39" s="20">
        <f t="shared" si="1"/>
        <v>2.5034000000000001</v>
      </c>
      <c r="Q39" s="20">
        <f t="shared" si="2"/>
        <v>0.3197000000000001</v>
      </c>
      <c r="R39" s="22">
        <f t="shared" si="3"/>
        <v>14.640289417044469</v>
      </c>
      <c r="T39" s="37"/>
      <c r="U39" s="37"/>
      <c r="V39" s="2"/>
    </row>
    <row r="40" spans="1:22" ht="21" customHeight="1" x14ac:dyDescent="0.25">
      <c r="A40" s="2"/>
      <c r="B40" s="14" t="s">
        <v>23</v>
      </c>
      <c r="C40" s="15">
        <f>SUM(C41:C43)</f>
        <v>65.105500000000006</v>
      </c>
      <c r="D40" s="15">
        <f>SUM(D41:D43)</f>
        <v>15.903299999999998</v>
      </c>
      <c r="E40" s="15">
        <f t="shared" ref="E40:O40" si="11">SUM(E41:E43)</f>
        <v>31.748799999999996</v>
      </c>
      <c r="F40" s="15">
        <f t="shared" si="11"/>
        <v>22.542999999999999</v>
      </c>
      <c r="G40" s="15">
        <f t="shared" si="11"/>
        <v>0</v>
      </c>
      <c r="H40" s="15">
        <f t="shared" si="11"/>
        <v>0</v>
      </c>
      <c r="I40" s="15">
        <f t="shared" si="11"/>
        <v>0</v>
      </c>
      <c r="J40" s="15">
        <f t="shared" si="11"/>
        <v>0</v>
      </c>
      <c r="K40" s="15">
        <f t="shared" si="11"/>
        <v>0</v>
      </c>
      <c r="L40" s="15">
        <f t="shared" si="11"/>
        <v>0</v>
      </c>
      <c r="M40" s="15">
        <f t="shared" si="11"/>
        <v>0</v>
      </c>
      <c r="N40" s="15">
        <f t="shared" si="11"/>
        <v>0</v>
      </c>
      <c r="O40" s="15">
        <f t="shared" si="11"/>
        <v>0</v>
      </c>
      <c r="P40" s="15">
        <f t="shared" si="1"/>
        <v>70.195099999999996</v>
      </c>
      <c r="Q40" s="15">
        <f t="shared" si="2"/>
        <v>5.0895999999999901</v>
      </c>
      <c r="R40" s="17">
        <f t="shared" si="3"/>
        <v>7.8174654983065794</v>
      </c>
      <c r="T40" s="37"/>
      <c r="U40" s="37"/>
      <c r="V40" s="2"/>
    </row>
    <row r="41" spans="1:22" ht="15" customHeight="1" x14ac:dyDescent="0.2">
      <c r="A41" s="2"/>
      <c r="B41" s="19" t="s">
        <v>20</v>
      </c>
      <c r="C41" s="20">
        <v>9.8282999999999987</v>
      </c>
      <c r="D41" s="20">
        <v>3.5511000000000004</v>
      </c>
      <c r="E41" s="20">
        <v>3.4434</v>
      </c>
      <c r="F41" s="20">
        <v>3.0616999999999996</v>
      </c>
      <c r="G41" s="20"/>
      <c r="H41" s="20"/>
      <c r="I41" s="20"/>
      <c r="J41" s="20"/>
      <c r="K41" s="20"/>
      <c r="L41" s="20"/>
      <c r="M41" s="20"/>
      <c r="N41" s="20"/>
      <c r="O41" s="20"/>
      <c r="P41" s="20">
        <f t="shared" si="1"/>
        <v>10.0562</v>
      </c>
      <c r="Q41" s="20">
        <f t="shared" si="2"/>
        <v>0.22790000000000177</v>
      </c>
      <c r="R41" s="22">
        <f t="shared" si="3"/>
        <v>2.3188140370155752</v>
      </c>
      <c r="T41" s="37"/>
      <c r="U41" s="37"/>
      <c r="V41" s="2"/>
    </row>
    <row r="42" spans="1:22" ht="15" customHeight="1" x14ac:dyDescent="0.2">
      <c r="A42" s="2"/>
      <c r="B42" s="19" t="s">
        <v>21</v>
      </c>
      <c r="C42" s="20">
        <v>3.7647000000000008</v>
      </c>
      <c r="D42" s="20">
        <v>2.1663999999999999</v>
      </c>
      <c r="E42" s="20">
        <v>1.2238000000000002</v>
      </c>
      <c r="F42" s="20">
        <v>0.97060000000000013</v>
      </c>
      <c r="G42" s="20"/>
      <c r="H42" s="20"/>
      <c r="I42" s="20"/>
      <c r="J42" s="20"/>
      <c r="K42" s="20"/>
      <c r="L42" s="20"/>
      <c r="M42" s="20"/>
      <c r="N42" s="20"/>
      <c r="O42" s="20"/>
      <c r="P42" s="20">
        <f t="shared" si="1"/>
        <v>4.3608000000000002</v>
      </c>
      <c r="Q42" s="20">
        <f t="shared" si="2"/>
        <v>0.59609999999999941</v>
      </c>
      <c r="R42" s="22">
        <f t="shared" si="3"/>
        <v>15.833930990517153</v>
      </c>
      <c r="T42" s="37"/>
      <c r="U42" s="37"/>
      <c r="V42" s="2"/>
    </row>
    <row r="43" spans="1:22" ht="15" customHeight="1" x14ac:dyDescent="0.25">
      <c r="A43" s="2"/>
      <c r="B43" s="19" t="s">
        <v>31</v>
      </c>
      <c r="C43" s="20">
        <v>51.51250000000001</v>
      </c>
      <c r="D43" s="20">
        <v>10.185799999999999</v>
      </c>
      <c r="E43" s="20">
        <v>27.081599999999995</v>
      </c>
      <c r="F43" s="20">
        <v>18.5107</v>
      </c>
      <c r="G43" s="20"/>
      <c r="H43" s="20"/>
      <c r="I43" s="20"/>
      <c r="J43" s="20"/>
      <c r="K43" s="20"/>
      <c r="L43" s="20"/>
      <c r="M43" s="20"/>
      <c r="N43" s="20"/>
      <c r="O43" s="20"/>
      <c r="P43" s="20">
        <f t="shared" si="1"/>
        <v>55.778099999999995</v>
      </c>
      <c r="Q43" s="20">
        <f t="shared" si="2"/>
        <v>4.265599999999985</v>
      </c>
      <c r="R43" s="22">
        <f t="shared" si="3"/>
        <v>8.280708565882037</v>
      </c>
      <c r="T43" s="37"/>
      <c r="U43" s="37"/>
      <c r="V43" s="2"/>
    </row>
    <row r="44" spans="1:22" ht="6" customHeight="1" thickBot="1" x14ac:dyDescent="0.3">
      <c r="A44" s="2"/>
      <c r="B44" s="23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5"/>
      <c r="T44" s="37"/>
      <c r="U44" s="37"/>
      <c r="V44" s="2"/>
    </row>
    <row r="45" spans="1:22" ht="6" customHeight="1" x14ac:dyDescent="0.2">
      <c r="A45" s="2"/>
      <c r="B45" s="26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T45" s="2"/>
      <c r="U45" s="2"/>
      <c r="V45" s="2"/>
    </row>
    <row r="46" spans="1:22" ht="21" customHeight="1" x14ac:dyDescent="0.2">
      <c r="B46" s="28" t="s">
        <v>19</v>
      </c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T46" s="2"/>
      <c r="U46" s="2"/>
      <c r="V46" s="2"/>
    </row>
    <row r="47" spans="1:22" x14ac:dyDescent="0.2"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T47" s="2"/>
      <c r="U47" s="2"/>
      <c r="V47" s="2"/>
    </row>
    <row r="48" spans="1:22" ht="21" customHeight="1" x14ac:dyDescent="0.2">
      <c r="B48" s="46" t="s">
        <v>32</v>
      </c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</row>
    <row r="52" spans="3:26" ht="15" x14ac:dyDescent="0.25">
      <c r="P52" s="1"/>
      <c r="Q52" s="1"/>
      <c r="R52" s="1"/>
      <c r="S52" s="1"/>
      <c r="X52" s="1"/>
      <c r="Y52" s="1"/>
      <c r="Z52" s="1"/>
    </row>
    <row r="53" spans="3:26" ht="15" x14ac:dyDescent="0.25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V53" s="1"/>
      <c r="W53" s="1"/>
      <c r="X53" s="1"/>
      <c r="Y53" s="1"/>
      <c r="Z53" s="1"/>
    </row>
  </sheetData>
  <mergeCells count="6">
    <mergeCell ref="B48:R48"/>
    <mergeCell ref="B2:R2"/>
    <mergeCell ref="B3:R3"/>
    <mergeCell ref="B5:B6"/>
    <mergeCell ref="D5:P5"/>
    <mergeCell ref="Q5:R5"/>
  </mergeCells>
  <printOptions horizontalCentered="1"/>
  <pageMargins left="0.70866141732283472" right="0.70866141732283472" top="0.74803149606299213" bottom="0.74803149606299213" header="0.31496062992125984" footer="0.31496062992125984"/>
  <pageSetup scale="51" orientation="landscape" r:id="rId1"/>
  <ignoredErrors>
    <ignoredError sqref="P10:P11 P13:P16 P18:P23 P30:P31 P39:P43 P25:P28 E12:O12 P33:P38 E32:G32 H32:O32 C12:D12" formulaRange="1"/>
    <ignoredError sqref="R27 R37 R19 R22:R23 R34:R36 R39 R41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2060"/>
    <pageSetUpPr fitToPage="1"/>
  </sheetPr>
  <dimension ref="A1:N48"/>
  <sheetViews>
    <sheetView tabSelected="1" zoomScale="80" zoomScaleNormal="80" workbookViewId="0">
      <selection activeCell="L6" sqref="L6"/>
    </sheetView>
  </sheetViews>
  <sheetFormatPr baseColWidth="10" defaultRowHeight="12.75" x14ac:dyDescent="0.2"/>
  <cols>
    <col min="2" max="2" width="59.7109375" customWidth="1"/>
    <col min="3" max="5" width="12.42578125" customWidth="1"/>
    <col min="6" max="6" width="12.28515625" customWidth="1"/>
    <col min="7" max="7" width="9.7109375" customWidth="1"/>
    <col min="8" max="8" width="12.28515625" customWidth="1"/>
    <col min="9" max="9" width="9.7109375" customWidth="1"/>
    <col min="11" max="11" width="12.42578125" customWidth="1"/>
    <col min="12" max="12" width="12.85546875" customWidth="1"/>
    <col min="13" max="13" width="12.42578125" customWidth="1"/>
  </cols>
  <sheetData>
    <row r="1" spans="1:14" x14ac:dyDescent="0.2">
      <c r="A1" s="8"/>
      <c r="B1" s="8"/>
      <c r="C1" s="2"/>
      <c r="D1" s="2"/>
    </row>
    <row r="2" spans="1:14" ht="15.75" x14ac:dyDescent="0.25">
      <c r="A2" s="2"/>
      <c r="B2" s="38" t="s">
        <v>66</v>
      </c>
      <c r="C2" s="38"/>
      <c r="D2" s="38"/>
      <c r="E2" s="38"/>
      <c r="F2" s="38"/>
      <c r="G2" s="38"/>
      <c r="H2" s="38"/>
      <c r="I2" s="38"/>
    </row>
    <row r="3" spans="1:14" ht="16.5" customHeight="1" x14ac:dyDescent="0.25">
      <c r="A3" s="2"/>
      <c r="B3" s="38" t="s">
        <v>27</v>
      </c>
      <c r="C3" s="38"/>
      <c r="D3" s="38"/>
      <c r="E3" s="38"/>
      <c r="F3" s="38"/>
      <c r="G3" s="38"/>
      <c r="H3" s="38"/>
      <c r="I3" s="38"/>
    </row>
    <row r="4" spans="1:14" ht="13.5" thickBot="1" x14ac:dyDescent="0.25">
      <c r="B4" s="27"/>
      <c r="C4" s="27"/>
      <c r="D4" s="27"/>
      <c r="E4" s="27"/>
      <c r="F4" s="27"/>
      <c r="G4" s="27"/>
      <c r="H4" s="27"/>
      <c r="I4" s="27"/>
    </row>
    <row r="5" spans="1:14" ht="21" customHeight="1" x14ac:dyDescent="0.2">
      <c r="B5" s="39" t="s">
        <v>8</v>
      </c>
      <c r="C5" s="4" t="s">
        <v>56</v>
      </c>
      <c r="D5" s="4" t="s">
        <v>60</v>
      </c>
      <c r="E5" s="4" t="s">
        <v>59</v>
      </c>
      <c r="F5" s="49" t="s">
        <v>62</v>
      </c>
      <c r="G5" s="50"/>
      <c r="H5" s="47" t="s">
        <v>61</v>
      </c>
      <c r="I5" s="48"/>
      <c r="K5" s="2"/>
      <c r="L5" s="2"/>
      <c r="M5" s="2"/>
    </row>
    <row r="6" spans="1:14" ht="30.75" customHeight="1" x14ac:dyDescent="0.2">
      <c r="A6" s="2"/>
      <c r="B6" s="40"/>
      <c r="C6" s="3" t="s">
        <v>63</v>
      </c>
      <c r="D6" s="3" t="s">
        <v>63</v>
      </c>
      <c r="E6" s="3" t="s">
        <v>63</v>
      </c>
      <c r="F6" s="7" t="s">
        <v>35</v>
      </c>
      <c r="G6" s="7" t="s">
        <v>30</v>
      </c>
      <c r="H6" s="5" t="s">
        <v>29</v>
      </c>
      <c r="I6" s="6" t="s">
        <v>30</v>
      </c>
      <c r="K6" s="2"/>
      <c r="L6" s="2"/>
      <c r="M6" s="2"/>
      <c r="N6" s="2"/>
    </row>
    <row r="7" spans="1:14" ht="21" customHeight="1" x14ac:dyDescent="0.25">
      <c r="A7" s="2"/>
      <c r="B7" s="9" t="s">
        <v>25</v>
      </c>
      <c r="C7" s="10">
        <f>+C8+C40</f>
        <v>1188.0236</v>
      </c>
      <c r="D7" s="10">
        <f>+D8+D40</f>
        <v>1199.7149999999999</v>
      </c>
      <c r="E7" s="10">
        <f>+E8+E40</f>
        <v>1240.26442</v>
      </c>
      <c r="F7" s="11">
        <f>+E7-D7</f>
        <v>40.549420000000055</v>
      </c>
      <c r="G7" s="12">
        <f>+F7/D7*100</f>
        <v>3.3799210645861768</v>
      </c>
      <c r="H7" s="12">
        <f t="shared" ref="H7:H22" si="0">+E7-C7</f>
        <v>52.240819999999985</v>
      </c>
      <c r="I7" s="13">
        <f t="shared" ref="I7:I23" si="1">+H7/C7*100</f>
        <v>4.3972880673414219</v>
      </c>
      <c r="K7" s="37"/>
      <c r="L7" s="37"/>
      <c r="M7" s="37"/>
      <c r="N7" s="2"/>
    </row>
    <row r="8" spans="1:14" ht="21" customHeight="1" x14ac:dyDescent="0.25">
      <c r="A8" s="2"/>
      <c r="B8" s="14" t="s">
        <v>24</v>
      </c>
      <c r="C8" s="15">
        <f>+C9+C12+C16+C17+C24+C32</f>
        <v>1122.9181000000001</v>
      </c>
      <c r="D8" s="15">
        <f>+D9+D12+D16+D17+D24+D32</f>
        <v>1136.9839999999999</v>
      </c>
      <c r="E8" s="15">
        <f>+E9+E12+E16+E17+E24+E32</f>
        <v>1170.0693200000001</v>
      </c>
      <c r="F8" s="15">
        <f>+E8-D8</f>
        <v>33.085320000000138</v>
      </c>
      <c r="G8" s="16">
        <f>+F8/D8*100</f>
        <v>2.9099195767046977</v>
      </c>
      <c r="H8" s="16">
        <f t="shared" si="0"/>
        <v>47.151219999999967</v>
      </c>
      <c r="I8" s="17">
        <f t="shared" si="1"/>
        <v>4.1989901133484233</v>
      </c>
      <c r="K8" s="37"/>
      <c r="L8" s="37"/>
      <c r="M8" s="37"/>
      <c r="N8" s="2"/>
    </row>
    <row r="9" spans="1:14" ht="21" customHeight="1" x14ac:dyDescent="0.25">
      <c r="A9" s="2"/>
      <c r="B9" s="18" t="s">
        <v>0</v>
      </c>
      <c r="C9" s="15">
        <f>SUM(C10:C11)</f>
        <v>526.46559999999999</v>
      </c>
      <c r="D9" s="15">
        <f>SUM(D10:D11)</f>
        <v>540.47090000000003</v>
      </c>
      <c r="E9" s="15">
        <f>SUM(E10:E11)</f>
        <v>556.30259999999998</v>
      </c>
      <c r="F9" s="15">
        <f>+E9-D9</f>
        <v>15.831699999999955</v>
      </c>
      <c r="G9" s="16">
        <f>+F9/D9*100</f>
        <v>2.9292418888787455</v>
      </c>
      <c r="H9" s="16">
        <f t="shared" si="0"/>
        <v>29.836999999999989</v>
      </c>
      <c r="I9" s="17">
        <f t="shared" si="1"/>
        <v>5.6674168264745104</v>
      </c>
      <c r="K9" s="37"/>
      <c r="L9" s="37"/>
      <c r="M9" s="37"/>
      <c r="N9" s="2"/>
    </row>
    <row r="10" spans="1:14" ht="12.75" customHeight="1" x14ac:dyDescent="0.2">
      <c r="A10" s="2"/>
      <c r="B10" s="19" t="s">
        <v>1</v>
      </c>
      <c r="C10" s="20">
        <v>267.86069999999995</v>
      </c>
      <c r="D10" s="20">
        <v>273.83749999999998</v>
      </c>
      <c r="E10" s="20">
        <v>271.43260000000004</v>
      </c>
      <c r="F10" s="20">
        <f t="shared" ref="F10:F22" si="2">+E10-D10</f>
        <v>-2.404899999999941</v>
      </c>
      <c r="G10" s="21">
        <f t="shared" ref="G10:G23" si="3">+F10/D10*100</f>
        <v>-0.87822157301317061</v>
      </c>
      <c r="H10" s="21">
        <f t="shared" si="0"/>
        <v>3.5719000000000847</v>
      </c>
      <c r="I10" s="22">
        <f t="shared" si="1"/>
        <v>1.3334916245645911</v>
      </c>
      <c r="K10" s="37"/>
      <c r="L10" s="37"/>
      <c r="M10" s="37"/>
      <c r="N10" s="2"/>
    </row>
    <row r="11" spans="1:14" ht="12.75" customHeight="1" x14ac:dyDescent="0.2">
      <c r="A11" s="2"/>
      <c r="B11" s="19" t="s">
        <v>2</v>
      </c>
      <c r="C11" s="20">
        <v>258.60490000000004</v>
      </c>
      <c r="D11" s="20">
        <v>266.63340000000005</v>
      </c>
      <c r="E11" s="20">
        <v>284.87</v>
      </c>
      <c r="F11" s="20">
        <f t="shared" si="2"/>
        <v>18.236599999999953</v>
      </c>
      <c r="G11" s="21">
        <f t="shared" si="3"/>
        <v>6.8395782373850951</v>
      </c>
      <c r="H11" s="21">
        <f t="shared" si="0"/>
        <v>26.265099999999961</v>
      </c>
      <c r="I11" s="22">
        <f t="shared" si="1"/>
        <v>10.156458752328342</v>
      </c>
      <c r="K11" s="37"/>
      <c r="L11" s="37"/>
      <c r="M11" s="37"/>
      <c r="N11" s="2"/>
    </row>
    <row r="12" spans="1:14" ht="21" customHeight="1" x14ac:dyDescent="0.25">
      <c r="A12" s="2"/>
      <c r="B12" s="18" t="s">
        <v>9</v>
      </c>
      <c r="C12" s="15">
        <f>SUM(C13:C15)</f>
        <v>419.35140000000001</v>
      </c>
      <c r="D12" s="15">
        <f>SUM(D13:D15)</f>
        <v>436.93</v>
      </c>
      <c r="E12" s="15">
        <f>SUM(E13:E15)</f>
        <v>435.37839999999994</v>
      </c>
      <c r="F12" s="15">
        <f t="shared" si="2"/>
        <v>-1.5516000000000645</v>
      </c>
      <c r="G12" s="16">
        <f t="shared" si="3"/>
        <v>-0.355114091502086</v>
      </c>
      <c r="H12" s="16">
        <f t="shared" si="0"/>
        <v>16.02699999999993</v>
      </c>
      <c r="I12" s="17">
        <f t="shared" si="1"/>
        <v>3.8218544161292725</v>
      </c>
      <c r="K12" s="37"/>
      <c r="L12" s="37"/>
      <c r="M12" s="37"/>
      <c r="N12" s="2"/>
    </row>
    <row r="13" spans="1:14" ht="13.5" customHeight="1" x14ac:dyDescent="0.2">
      <c r="A13" s="2"/>
      <c r="B13" s="19" t="s">
        <v>1</v>
      </c>
      <c r="C13" s="20">
        <v>32.435600000000001</v>
      </c>
      <c r="D13" s="20">
        <v>34.57909999999999</v>
      </c>
      <c r="E13" s="20">
        <v>23.925300000000004</v>
      </c>
      <c r="F13" s="20">
        <f t="shared" si="2"/>
        <v>-10.653799999999986</v>
      </c>
      <c r="G13" s="21">
        <f t="shared" si="3"/>
        <v>-30.8099401083313</v>
      </c>
      <c r="H13" s="21">
        <f t="shared" si="0"/>
        <v>-8.5102999999999973</v>
      </c>
      <c r="I13" s="22">
        <f t="shared" si="1"/>
        <v>-26.237529134654508</v>
      </c>
      <c r="K13" s="37"/>
      <c r="L13" s="37"/>
      <c r="M13" s="37"/>
      <c r="N13" s="2"/>
    </row>
    <row r="14" spans="1:14" ht="12.75" customHeight="1" x14ac:dyDescent="0.2">
      <c r="A14" s="2"/>
      <c r="B14" s="19" t="s">
        <v>3</v>
      </c>
      <c r="C14" s="20">
        <v>252.8115</v>
      </c>
      <c r="D14" s="20">
        <v>262.24380000000002</v>
      </c>
      <c r="E14" s="20">
        <v>270.4228</v>
      </c>
      <c r="F14" s="20">
        <f t="shared" si="2"/>
        <v>8.1789999999999736</v>
      </c>
      <c r="G14" s="21">
        <f t="shared" si="3"/>
        <v>3.1188535248497669</v>
      </c>
      <c r="H14" s="21">
        <f t="shared" si="0"/>
        <v>17.6113</v>
      </c>
      <c r="I14" s="22">
        <f t="shared" si="1"/>
        <v>6.9661783581838641</v>
      </c>
      <c r="K14" s="37"/>
      <c r="L14" s="37"/>
      <c r="M14" s="37"/>
      <c r="N14" s="2"/>
    </row>
    <row r="15" spans="1:14" ht="12.75" customHeight="1" x14ac:dyDescent="0.2">
      <c r="A15" s="2"/>
      <c r="B15" s="19" t="s">
        <v>4</v>
      </c>
      <c r="C15" s="20">
        <v>134.10429999999999</v>
      </c>
      <c r="D15" s="20">
        <v>140.1071</v>
      </c>
      <c r="E15" s="20">
        <v>141.03029999999998</v>
      </c>
      <c r="F15" s="20">
        <f t="shared" si="2"/>
        <v>0.92319999999998004</v>
      </c>
      <c r="G15" s="21">
        <f t="shared" si="3"/>
        <v>0.65892449419050148</v>
      </c>
      <c r="H15" s="21">
        <f t="shared" si="0"/>
        <v>6.9259999999999877</v>
      </c>
      <c r="I15" s="22">
        <f t="shared" si="1"/>
        <v>5.1646367789847067</v>
      </c>
      <c r="K15" s="37"/>
      <c r="L15" s="37"/>
      <c r="M15" s="37"/>
      <c r="N15" s="2"/>
    </row>
    <row r="16" spans="1:14" ht="21" customHeight="1" x14ac:dyDescent="0.25">
      <c r="A16" s="2"/>
      <c r="B16" s="18" t="s">
        <v>10</v>
      </c>
      <c r="C16" s="15">
        <v>50.818700000000007</v>
      </c>
      <c r="D16" s="15">
        <v>53.284500000000001</v>
      </c>
      <c r="E16" s="15">
        <v>54.162500000000001</v>
      </c>
      <c r="F16" s="15">
        <f t="shared" si="2"/>
        <v>0.87800000000000011</v>
      </c>
      <c r="G16" s="16">
        <f t="shared" si="3"/>
        <v>1.64775872908632</v>
      </c>
      <c r="H16" s="16">
        <f t="shared" si="0"/>
        <v>3.3437999999999946</v>
      </c>
      <c r="I16" s="17">
        <f t="shared" si="1"/>
        <v>6.5798613502509786</v>
      </c>
      <c r="K16" s="37"/>
      <c r="L16" s="37"/>
      <c r="M16" s="37"/>
      <c r="N16" s="2"/>
    </row>
    <row r="17" spans="1:14" ht="21" customHeight="1" x14ac:dyDescent="0.25">
      <c r="A17" s="2"/>
      <c r="B17" s="18" t="s">
        <v>36</v>
      </c>
      <c r="C17" s="15">
        <f>SUM(C18:C23)</f>
        <v>42.523000000000003</v>
      </c>
      <c r="D17" s="15">
        <f>SUM(D18:D23)</f>
        <v>45.0565</v>
      </c>
      <c r="E17" s="15">
        <f>SUM(E18:E23)</f>
        <v>47.538820000000001</v>
      </c>
      <c r="F17" s="15">
        <f t="shared" si="2"/>
        <v>2.4823200000000014</v>
      </c>
      <c r="G17" s="16">
        <f t="shared" si="3"/>
        <v>5.5093493724545883</v>
      </c>
      <c r="H17" s="16">
        <f t="shared" si="0"/>
        <v>5.0158199999999979</v>
      </c>
      <c r="I17" s="17">
        <f t="shared" si="1"/>
        <v>11.795545939844313</v>
      </c>
      <c r="K17" s="37"/>
      <c r="L17" s="37"/>
      <c r="M17" s="37"/>
      <c r="N17" s="2"/>
    </row>
    <row r="18" spans="1:14" ht="12.75" customHeight="1" x14ac:dyDescent="0.2">
      <c r="A18" s="2"/>
      <c r="B18" s="19" t="s">
        <v>34</v>
      </c>
      <c r="C18" s="20">
        <v>5.1396999999999995</v>
      </c>
      <c r="D18" s="20">
        <v>5.1016000000000004</v>
      </c>
      <c r="E18" s="20">
        <v>5.1615000000000002</v>
      </c>
      <c r="F18" s="20">
        <f t="shared" si="2"/>
        <v>5.9899999999999842E-2</v>
      </c>
      <c r="G18" s="21">
        <f t="shared" si="3"/>
        <v>1.1741414458209156</v>
      </c>
      <c r="H18" s="21">
        <f t="shared" si="0"/>
        <v>2.1800000000000708E-2</v>
      </c>
      <c r="I18" s="22">
        <f t="shared" si="1"/>
        <v>0.42414926941262543</v>
      </c>
      <c r="K18" s="37"/>
      <c r="L18" s="37"/>
      <c r="M18" s="37"/>
      <c r="N18" s="2"/>
    </row>
    <row r="19" spans="1:14" ht="12.75" customHeight="1" x14ac:dyDescent="0.2">
      <c r="A19" s="2"/>
      <c r="B19" s="19" t="s">
        <v>11</v>
      </c>
      <c r="C19" s="20">
        <v>18.543800000000001</v>
      </c>
      <c r="D19" s="20">
        <v>19.465499999999999</v>
      </c>
      <c r="E19" s="20">
        <v>20.339199999999998</v>
      </c>
      <c r="F19" s="20">
        <f t="shared" si="2"/>
        <v>0.87369999999999948</v>
      </c>
      <c r="G19" s="21">
        <f t="shared" si="3"/>
        <v>4.4884539313143739</v>
      </c>
      <c r="H19" s="21">
        <f t="shared" si="0"/>
        <v>1.7953999999999972</v>
      </c>
      <c r="I19" s="22">
        <f t="shared" si="1"/>
        <v>9.6819422124914922</v>
      </c>
      <c r="K19" s="37"/>
      <c r="L19" s="37"/>
      <c r="M19" s="37"/>
      <c r="N19" s="2"/>
    </row>
    <row r="20" spans="1:14" ht="12.75" customHeight="1" x14ac:dyDescent="0.2">
      <c r="A20" s="2"/>
      <c r="B20" s="19" t="s">
        <v>12</v>
      </c>
      <c r="C20" s="20">
        <v>5.4352999999999989</v>
      </c>
      <c r="D20" s="20">
        <v>5.7050999999999998</v>
      </c>
      <c r="E20" s="20">
        <v>6.1745000000000001</v>
      </c>
      <c r="F20" s="20">
        <f t="shared" si="2"/>
        <v>0.46940000000000026</v>
      </c>
      <c r="G20" s="21">
        <f t="shared" si="3"/>
        <v>8.2277260696569776</v>
      </c>
      <c r="H20" s="21">
        <f t="shared" si="0"/>
        <v>0.73920000000000119</v>
      </c>
      <c r="I20" s="22">
        <f t="shared" si="1"/>
        <v>13.599985281401237</v>
      </c>
      <c r="K20" s="37"/>
      <c r="L20" s="37"/>
      <c r="M20" s="37"/>
      <c r="N20" s="2"/>
    </row>
    <row r="21" spans="1:14" ht="12.75" customHeight="1" x14ac:dyDescent="0.2">
      <c r="A21" s="2"/>
      <c r="B21" s="19" t="s">
        <v>26</v>
      </c>
      <c r="C21" s="20">
        <v>11.8942</v>
      </c>
      <c r="D21" s="20">
        <v>13.217699999999999</v>
      </c>
      <c r="E21" s="20">
        <v>12.420919999999999</v>
      </c>
      <c r="F21" s="20">
        <f t="shared" si="2"/>
        <v>-0.79678000000000004</v>
      </c>
      <c r="G21" s="21">
        <f t="shared" si="3"/>
        <v>-6.0281289483041682</v>
      </c>
      <c r="H21" s="21">
        <f t="shared" si="0"/>
        <v>0.52671999999999919</v>
      </c>
      <c r="I21" s="22">
        <f t="shared" si="1"/>
        <v>4.4283768559465893</v>
      </c>
      <c r="K21" s="37"/>
      <c r="L21" s="37"/>
      <c r="M21" s="37"/>
      <c r="N21" s="2"/>
    </row>
    <row r="22" spans="1:14" ht="12.75" customHeight="1" x14ac:dyDescent="0.2">
      <c r="A22" s="2"/>
      <c r="B22" s="19" t="s">
        <v>13</v>
      </c>
      <c r="C22" s="20">
        <v>0.2989</v>
      </c>
      <c r="D22" s="20">
        <v>0.314</v>
      </c>
      <c r="E22" s="20">
        <v>0.25730000000000003</v>
      </c>
      <c r="F22" s="20">
        <f t="shared" si="2"/>
        <v>-5.6699999999999973E-2</v>
      </c>
      <c r="G22" s="21">
        <f t="shared" si="3"/>
        <v>-18.057324840764323</v>
      </c>
      <c r="H22" s="21">
        <f t="shared" si="0"/>
        <v>-4.159999999999997E-2</v>
      </c>
      <c r="I22" s="22">
        <f t="shared" si="1"/>
        <v>-13.917698226831707</v>
      </c>
      <c r="K22" s="37"/>
      <c r="L22" s="37"/>
      <c r="M22" s="37"/>
      <c r="N22" s="2"/>
    </row>
    <row r="23" spans="1:14" ht="13.5" customHeight="1" x14ac:dyDescent="0.2">
      <c r="A23" s="2"/>
      <c r="B23" s="19" t="s">
        <v>52</v>
      </c>
      <c r="C23" s="20">
        <v>1.2110999999999998</v>
      </c>
      <c r="D23" s="20">
        <v>1.2525999999999999</v>
      </c>
      <c r="E23" s="20">
        <v>3.1854</v>
      </c>
      <c r="F23" s="20">
        <f t="shared" ref="F23:F43" si="4">+E23-D23</f>
        <v>1.9328000000000001</v>
      </c>
      <c r="G23" s="21">
        <f t="shared" si="3"/>
        <v>154.30304965671405</v>
      </c>
      <c r="H23" s="21">
        <f t="shared" ref="H23:H43" si="5">+E23-C23</f>
        <v>1.9743000000000002</v>
      </c>
      <c r="I23" s="22">
        <f t="shared" si="1"/>
        <v>163.01709189992573</v>
      </c>
      <c r="K23" s="37"/>
      <c r="L23" s="37"/>
      <c r="M23" s="37"/>
      <c r="N23" s="2"/>
    </row>
    <row r="24" spans="1:14" ht="20.25" customHeight="1" x14ac:dyDescent="0.25">
      <c r="A24" s="2"/>
      <c r="B24" s="18" t="s">
        <v>14</v>
      </c>
      <c r="C24" s="15">
        <f>SUM(C25:C29)</f>
        <v>32.247799999999998</v>
      </c>
      <c r="D24" s="15">
        <f>SUM(D25:D29)</f>
        <v>9.1487999999999996</v>
      </c>
      <c r="E24" s="15">
        <f>SUM(E25:E29)</f>
        <v>20.564900000000002</v>
      </c>
      <c r="F24" s="15">
        <f>+E24-D24</f>
        <v>11.416100000000002</v>
      </c>
      <c r="G24" s="16">
        <f t="shared" ref="G24:G43" si="6">+F24/D24*100</f>
        <v>124.78248513466251</v>
      </c>
      <c r="H24" s="16">
        <f t="shared" si="5"/>
        <v>-11.682899999999997</v>
      </c>
      <c r="I24" s="17">
        <f t="shared" ref="I24:I43" si="7">+H24/C24*100</f>
        <v>-36.228517914400356</v>
      </c>
      <c r="K24" s="37"/>
      <c r="L24" s="37"/>
      <c r="M24" s="37"/>
      <c r="N24" s="2"/>
    </row>
    <row r="25" spans="1:14" ht="12.75" customHeight="1" x14ac:dyDescent="0.2">
      <c r="A25" s="2"/>
      <c r="B25" s="19" t="s">
        <v>5</v>
      </c>
      <c r="C25" s="20">
        <v>5.6648999999999994</v>
      </c>
      <c r="D25" s="20">
        <v>5.7054</v>
      </c>
      <c r="E25" s="20">
        <v>8.0017999999999994</v>
      </c>
      <c r="F25" s="20">
        <f t="shared" si="4"/>
        <v>2.2963999999999993</v>
      </c>
      <c r="G25" s="21">
        <f t="shared" si="6"/>
        <v>40.249588109510277</v>
      </c>
      <c r="H25" s="21">
        <f t="shared" si="5"/>
        <v>2.3369</v>
      </c>
      <c r="I25" s="22">
        <f t="shared" si="7"/>
        <v>41.252272767392192</v>
      </c>
      <c r="K25" s="37"/>
      <c r="L25" s="37"/>
      <c r="M25" s="37"/>
      <c r="N25" s="2"/>
    </row>
    <row r="26" spans="1:14" ht="12.75" customHeight="1" x14ac:dyDescent="0.2">
      <c r="A26" s="2"/>
      <c r="B26" s="19" t="s">
        <v>6</v>
      </c>
      <c r="C26" s="20">
        <v>0.44779999999999998</v>
      </c>
      <c r="D26" s="20">
        <v>0.47819999999999996</v>
      </c>
      <c r="E26" s="20">
        <v>0.48519999999999991</v>
      </c>
      <c r="F26" s="20">
        <f t="shared" si="4"/>
        <v>6.9999999999999507E-3</v>
      </c>
      <c r="G26" s="21">
        <f t="shared" si="6"/>
        <v>1.4638226683395967</v>
      </c>
      <c r="H26" s="21">
        <f t="shared" si="5"/>
        <v>3.7399999999999933E-2</v>
      </c>
      <c r="I26" s="22">
        <f t="shared" si="7"/>
        <v>8.3519428316212458</v>
      </c>
      <c r="K26" s="37"/>
      <c r="L26" s="37"/>
      <c r="M26" s="37"/>
      <c r="N26" s="2"/>
    </row>
    <row r="27" spans="1:14" ht="12.75" hidden="1" customHeight="1" x14ac:dyDescent="0.2">
      <c r="A27" s="2"/>
      <c r="B27" s="19" t="s">
        <v>15</v>
      </c>
      <c r="C27" s="20"/>
      <c r="D27" s="20"/>
      <c r="E27" s="20"/>
      <c r="F27" s="20">
        <f t="shared" si="4"/>
        <v>0</v>
      </c>
      <c r="G27" s="21" t="e">
        <f t="shared" si="6"/>
        <v>#DIV/0!</v>
      </c>
      <c r="H27" s="21">
        <f t="shared" si="5"/>
        <v>0</v>
      </c>
      <c r="I27" s="32" t="e">
        <f t="shared" si="7"/>
        <v>#DIV/0!</v>
      </c>
      <c r="K27" s="37"/>
      <c r="L27" s="37"/>
      <c r="M27" s="37"/>
      <c r="N27" s="2"/>
    </row>
    <row r="28" spans="1:14" ht="12.75" customHeight="1" x14ac:dyDescent="0.2">
      <c r="A28" s="2"/>
      <c r="B28" s="19" t="s">
        <v>16</v>
      </c>
      <c r="C28" s="20">
        <v>3.1562000000000001</v>
      </c>
      <c r="D28" s="20">
        <v>2.9651999999999998</v>
      </c>
      <c r="E28" s="20">
        <v>3.6218000000000004</v>
      </c>
      <c r="F28" s="20">
        <f t="shared" si="4"/>
        <v>0.65660000000000052</v>
      </c>
      <c r="G28" s="21">
        <f t="shared" si="6"/>
        <v>22.143531633616639</v>
      </c>
      <c r="H28" s="21">
        <f t="shared" si="5"/>
        <v>0.46560000000000024</v>
      </c>
      <c r="I28" s="22">
        <f t="shared" si="7"/>
        <v>14.751916862049308</v>
      </c>
      <c r="K28" s="37"/>
      <c r="L28" s="37"/>
      <c r="M28" s="37"/>
      <c r="N28" s="2"/>
    </row>
    <row r="29" spans="1:14" ht="12.75" customHeight="1" x14ac:dyDescent="0.2">
      <c r="A29" s="2"/>
      <c r="B29" s="19" t="s">
        <v>53</v>
      </c>
      <c r="C29" s="20">
        <f>+C30+C31</f>
        <v>22.978899999999996</v>
      </c>
      <c r="D29" s="20">
        <v>0</v>
      </c>
      <c r="E29" s="20">
        <f>+E30+E31</f>
        <v>8.4560999999999993</v>
      </c>
      <c r="F29" s="20">
        <f t="shared" si="4"/>
        <v>8.4560999999999993</v>
      </c>
      <c r="G29" s="30" t="e">
        <f t="shared" si="6"/>
        <v>#DIV/0!</v>
      </c>
      <c r="H29" s="21">
        <f t="shared" si="5"/>
        <v>-14.522799999999997</v>
      </c>
      <c r="I29" s="22">
        <f t="shared" si="7"/>
        <v>-63.200588365848667</v>
      </c>
      <c r="K29" s="37"/>
      <c r="L29" s="37"/>
      <c r="M29" s="37"/>
      <c r="N29" s="2"/>
    </row>
    <row r="30" spans="1:14" ht="12.75" customHeight="1" x14ac:dyDescent="0.2">
      <c r="A30" s="2"/>
      <c r="B30" s="36" t="s">
        <v>54</v>
      </c>
      <c r="C30" s="20">
        <v>14.322899999999999</v>
      </c>
      <c r="D30" s="20"/>
      <c r="E30" s="20">
        <v>5.2718999999999996</v>
      </c>
      <c r="F30" s="20">
        <f t="shared" si="4"/>
        <v>5.2718999999999996</v>
      </c>
      <c r="G30" s="30" t="e">
        <f t="shared" si="6"/>
        <v>#DIV/0!</v>
      </c>
      <c r="H30" s="21">
        <f t="shared" si="5"/>
        <v>-9.0509999999999984</v>
      </c>
      <c r="I30" s="22">
        <f t="shared" si="7"/>
        <v>-63.192509896738777</v>
      </c>
      <c r="K30" s="37"/>
      <c r="L30" s="37"/>
      <c r="M30" s="37"/>
      <c r="N30" s="2"/>
    </row>
    <row r="31" spans="1:14" ht="13.5" customHeight="1" x14ac:dyDescent="0.2">
      <c r="A31" s="2"/>
      <c r="B31" s="36" t="s">
        <v>55</v>
      </c>
      <c r="C31" s="20">
        <v>8.6559999999999988</v>
      </c>
      <c r="D31" s="20"/>
      <c r="E31" s="20">
        <v>3.1841999999999997</v>
      </c>
      <c r="F31" s="20">
        <f t="shared" si="4"/>
        <v>3.1841999999999997</v>
      </c>
      <c r="G31" s="30" t="e">
        <f t="shared" si="6"/>
        <v>#DIV/0!</v>
      </c>
      <c r="H31" s="21">
        <f t="shared" si="5"/>
        <v>-5.4717999999999991</v>
      </c>
      <c r="I31" s="22">
        <f t="shared" si="7"/>
        <v>-63.21395563770794</v>
      </c>
      <c r="K31" s="37"/>
      <c r="L31" s="37"/>
      <c r="M31" s="37"/>
      <c r="N31" s="2"/>
    </row>
    <row r="32" spans="1:14" ht="20.25" customHeight="1" x14ac:dyDescent="0.25">
      <c r="A32" s="2"/>
      <c r="B32" s="18" t="s">
        <v>22</v>
      </c>
      <c r="C32" s="15">
        <f>SUM(C33:C39)</f>
        <v>51.511600000000001</v>
      </c>
      <c r="D32" s="15">
        <f>SUM(D33:D39)</f>
        <v>52.093299999999999</v>
      </c>
      <c r="E32" s="15">
        <f>SUM(E33:E39)</f>
        <v>56.122099999999996</v>
      </c>
      <c r="F32" s="15">
        <f t="shared" si="4"/>
        <v>4.0287999999999968</v>
      </c>
      <c r="G32" s="16">
        <f t="shared" si="6"/>
        <v>7.7338160569593351</v>
      </c>
      <c r="H32" s="16">
        <f t="shared" si="5"/>
        <v>4.6104999999999947</v>
      </c>
      <c r="I32" s="17">
        <f t="shared" si="7"/>
        <v>8.9504111695229707</v>
      </c>
      <c r="K32" s="37"/>
      <c r="L32" s="37"/>
      <c r="M32" s="37"/>
      <c r="N32" s="2"/>
    </row>
    <row r="33" spans="1:14" ht="15.75" customHeight="1" x14ac:dyDescent="0.2">
      <c r="A33" s="2"/>
      <c r="B33" s="19" t="s">
        <v>17</v>
      </c>
      <c r="C33" s="20">
        <v>2.6549</v>
      </c>
      <c r="D33" s="20">
        <v>2.5944000000000003</v>
      </c>
      <c r="E33" s="20">
        <v>2.976</v>
      </c>
      <c r="F33" s="20">
        <f t="shared" si="4"/>
        <v>0.38159999999999972</v>
      </c>
      <c r="G33" s="21">
        <f t="shared" si="6"/>
        <v>14.70860314523588</v>
      </c>
      <c r="H33" s="21">
        <f t="shared" si="5"/>
        <v>0.32109999999999994</v>
      </c>
      <c r="I33" s="22">
        <f t="shared" si="7"/>
        <v>12.094617499717501</v>
      </c>
      <c r="K33" s="37"/>
      <c r="L33" s="37"/>
      <c r="M33" s="37"/>
      <c r="N33" s="2"/>
    </row>
    <row r="34" spans="1:14" ht="15.75" customHeight="1" x14ac:dyDescent="0.2">
      <c r="A34" s="2"/>
      <c r="B34" s="19" t="s">
        <v>7</v>
      </c>
      <c r="C34" s="20">
        <v>23.447199999999999</v>
      </c>
      <c r="D34" s="20">
        <v>23.428399999999996</v>
      </c>
      <c r="E34" s="20">
        <v>24.365099999999998</v>
      </c>
      <c r="F34" s="20">
        <f t="shared" si="4"/>
        <v>0.93670000000000186</v>
      </c>
      <c r="G34" s="21">
        <f t="shared" si="6"/>
        <v>3.998139010773258</v>
      </c>
      <c r="H34" s="21">
        <f t="shared" si="5"/>
        <v>0.91789999999999949</v>
      </c>
      <c r="I34" s="22">
        <f t="shared" si="7"/>
        <v>3.914753147497354</v>
      </c>
      <c r="K34" s="37"/>
      <c r="L34" s="37"/>
      <c r="M34" s="37"/>
      <c r="N34" s="2"/>
    </row>
    <row r="35" spans="1:14" ht="15.75" customHeight="1" x14ac:dyDescent="0.2">
      <c r="A35" s="2"/>
      <c r="B35" s="19" t="s">
        <v>18</v>
      </c>
      <c r="C35" s="20">
        <v>11.7752</v>
      </c>
      <c r="D35" s="20">
        <v>11.724200000000002</v>
      </c>
      <c r="E35" s="20">
        <v>12.274900000000001</v>
      </c>
      <c r="F35" s="20">
        <f t="shared" si="4"/>
        <v>0.55069999999999908</v>
      </c>
      <c r="G35" s="21">
        <f t="shared" si="6"/>
        <v>4.6971221917060353</v>
      </c>
      <c r="H35" s="21">
        <f t="shared" si="5"/>
        <v>0.4997000000000007</v>
      </c>
      <c r="I35" s="22">
        <f t="shared" si="7"/>
        <v>4.2436646511311968</v>
      </c>
      <c r="K35" s="37"/>
      <c r="L35" s="37"/>
      <c r="M35" s="37"/>
      <c r="N35" s="2"/>
    </row>
    <row r="36" spans="1:14" ht="15.75" customHeight="1" x14ac:dyDescent="0.2">
      <c r="A36" s="2"/>
      <c r="B36" s="19" t="s">
        <v>33</v>
      </c>
      <c r="C36" s="20">
        <v>0.20379999999999998</v>
      </c>
      <c r="D36" s="20">
        <v>0</v>
      </c>
      <c r="E36" s="20">
        <v>4.7300000000000002E-2</v>
      </c>
      <c r="F36" s="20">
        <f t="shared" si="4"/>
        <v>4.7300000000000002E-2</v>
      </c>
      <c r="G36" s="30" t="e">
        <f t="shared" si="6"/>
        <v>#DIV/0!</v>
      </c>
      <c r="H36" s="21">
        <f t="shared" si="5"/>
        <v>-0.15649999999999997</v>
      </c>
      <c r="I36" s="22">
        <f t="shared" si="7"/>
        <v>-76.79097154072619</v>
      </c>
      <c r="K36" s="37"/>
      <c r="L36" s="37"/>
      <c r="M36" s="37"/>
      <c r="N36" s="2"/>
    </row>
    <row r="37" spans="1:14" ht="16.5" hidden="1" customHeight="1" x14ac:dyDescent="0.2">
      <c r="A37" s="2"/>
      <c r="B37" s="19" t="s">
        <v>37</v>
      </c>
      <c r="C37" s="20"/>
      <c r="D37" s="20"/>
      <c r="E37" s="20"/>
      <c r="F37" s="20">
        <f t="shared" si="4"/>
        <v>0</v>
      </c>
      <c r="G37" s="21" t="e">
        <f t="shared" si="6"/>
        <v>#DIV/0!</v>
      </c>
      <c r="H37" s="21">
        <f t="shared" si="5"/>
        <v>0</v>
      </c>
      <c r="I37" s="32" t="e">
        <f t="shared" si="7"/>
        <v>#DIV/0!</v>
      </c>
      <c r="K37" s="37"/>
      <c r="L37" s="37"/>
      <c r="M37" s="37"/>
      <c r="N37" s="2"/>
    </row>
    <row r="38" spans="1:14" ht="16.5" customHeight="1" x14ac:dyDescent="0.2">
      <c r="A38" s="2"/>
      <c r="B38" s="19" t="s">
        <v>57</v>
      </c>
      <c r="C38" s="20">
        <v>11.246799999999999</v>
      </c>
      <c r="D38" s="20">
        <v>12.087</v>
      </c>
      <c r="E38" s="20">
        <v>13.955399999999997</v>
      </c>
      <c r="F38" s="20">
        <f t="shared" si="4"/>
        <v>1.8683999999999976</v>
      </c>
      <c r="G38" s="21">
        <f t="shared" si="6"/>
        <v>15.457930007445997</v>
      </c>
      <c r="H38" s="21">
        <f>+E38-C38</f>
        <v>2.7085999999999988</v>
      </c>
      <c r="I38" s="22">
        <f t="shared" si="7"/>
        <v>24.083294803855313</v>
      </c>
      <c r="K38" s="37"/>
      <c r="L38" s="37"/>
      <c r="M38" s="37"/>
      <c r="N38" s="2"/>
    </row>
    <row r="39" spans="1:14" ht="16.5" customHeight="1" x14ac:dyDescent="0.2">
      <c r="A39" s="2"/>
      <c r="B39" s="19" t="s">
        <v>58</v>
      </c>
      <c r="C39" s="20">
        <v>2.1837</v>
      </c>
      <c r="D39" s="20">
        <v>2.2592999999999996</v>
      </c>
      <c r="E39" s="20">
        <v>2.5034000000000001</v>
      </c>
      <c r="F39" s="20">
        <f t="shared" si="4"/>
        <v>0.24410000000000043</v>
      </c>
      <c r="G39" s="21">
        <f t="shared" si="6"/>
        <v>10.804231399105939</v>
      </c>
      <c r="H39" s="21">
        <f>+E39-C39</f>
        <v>0.3197000000000001</v>
      </c>
      <c r="I39" s="22">
        <f t="shared" si="7"/>
        <v>14.640289417044469</v>
      </c>
      <c r="K39" s="37"/>
      <c r="L39" s="37"/>
      <c r="M39" s="37"/>
      <c r="N39" s="2"/>
    </row>
    <row r="40" spans="1:14" ht="21" customHeight="1" x14ac:dyDescent="0.25">
      <c r="A40" s="2"/>
      <c r="B40" s="14" t="s">
        <v>23</v>
      </c>
      <c r="C40" s="15">
        <f>SUM(C41:C43)</f>
        <v>65.105500000000006</v>
      </c>
      <c r="D40" s="15">
        <f>SUM(D41:D43)</f>
        <v>62.731000000000002</v>
      </c>
      <c r="E40" s="15">
        <f>SUM(E41:E43)</f>
        <v>70.195100000000011</v>
      </c>
      <c r="F40" s="15">
        <f t="shared" si="4"/>
        <v>7.4641000000000091</v>
      </c>
      <c r="G40" s="16">
        <f t="shared" si="6"/>
        <v>11.898582837831389</v>
      </c>
      <c r="H40" s="16">
        <f t="shared" si="5"/>
        <v>5.0896000000000043</v>
      </c>
      <c r="I40" s="17">
        <f t="shared" si="7"/>
        <v>7.8174654983065999</v>
      </c>
      <c r="K40" s="37"/>
      <c r="L40" s="37"/>
      <c r="M40" s="37"/>
      <c r="N40" s="2"/>
    </row>
    <row r="41" spans="1:14" ht="15" customHeight="1" x14ac:dyDescent="0.2">
      <c r="A41" s="2"/>
      <c r="B41" s="19" t="s">
        <v>20</v>
      </c>
      <c r="C41" s="20">
        <v>9.8282999999999987</v>
      </c>
      <c r="D41" s="20">
        <v>4.1921999999999997</v>
      </c>
      <c r="E41" s="20">
        <v>10.0562</v>
      </c>
      <c r="F41" s="20">
        <f t="shared" si="4"/>
        <v>5.8640000000000008</v>
      </c>
      <c r="G41" s="21">
        <f t="shared" si="6"/>
        <v>139.87882257525882</v>
      </c>
      <c r="H41" s="21">
        <f t="shared" si="5"/>
        <v>0.22790000000000177</v>
      </c>
      <c r="I41" s="22">
        <f t="shared" si="7"/>
        <v>2.3188140370155752</v>
      </c>
      <c r="K41" s="37"/>
      <c r="L41" s="37"/>
      <c r="M41" s="37"/>
      <c r="N41" s="2"/>
    </row>
    <row r="42" spans="1:14" ht="15" customHeight="1" x14ac:dyDescent="0.2">
      <c r="A42" s="2"/>
      <c r="B42" s="19" t="s">
        <v>21</v>
      </c>
      <c r="C42" s="20">
        <v>3.7647000000000008</v>
      </c>
      <c r="D42" s="20">
        <v>0</v>
      </c>
      <c r="E42" s="20">
        <v>4.3608000000000002</v>
      </c>
      <c r="F42" s="20">
        <f t="shared" si="4"/>
        <v>4.3608000000000002</v>
      </c>
      <c r="G42" s="30" t="e">
        <f t="shared" si="6"/>
        <v>#DIV/0!</v>
      </c>
      <c r="H42" s="21">
        <f t="shared" si="5"/>
        <v>0.59609999999999941</v>
      </c>
      <c r="I42" s="22">
        <f t="shared" si="7"/>
        <v>15.833930990517153</v>
      </c>
      <c r="K42" s="37"/>
      <c r="L42" s="37"/>
      <c r="M42" s="37"/>
      <c r="N42" s="2"/>
    </row>
    <row r="43" spans="1:14" ht="15.75" customHeight="1" x14ac:dyDescent="0.25">
      <c r="A43" s="2"/>
      <c r="B43" s="19" t="s">
        <v>31</v>
      </c>
      <c r="C43" s="20">
        <v>51.51250000000001</v>
      </c>
      <c r="D43" s="20">
        <v>58.538800000000002</v>
      </c>
      <c r="E43" s="20">
        <v>55.778100000000009</v>
      </c>
      <c r="F43" s="20">
        <f t="shared" si="4"/>
        <v>-2.7606999999999928</v>
      </c>
      <c r="G43" s="21">
        <f t="shared" si="6"/>
        <v>-4.7160174106746178</v>
      </c>
      <c r="H43" s="21">
        <f t="shared" si="5"/>
        <v>4.2655999999999992</v>
      </c>
      <c r="I43" s="22">
        <f t="shared" si="7"/>
        <v>8.2807085658820636</v>
      </c>
      <c r="K43" s="37"/>
      <c r="L43" s="37"/>
      <c r="M43" s="37"/>
      <c r="N43" s="2"/>
    </row>
    <row r="44" spans="1:14" ht="6" customHeight="1" thickBot="1" x14ac:dyDescent="0.3">
      <c r="A44" s="2"/>
      <c r="B44" s="23"/>
      <c r="C44" s="24"/>
      <c r="D44" s="24"/>
      <c r="E44" s="24"/>
      <c r="F44" s="24"/>
      <c r="G44" s="24"/>
      <c r="H44" s="24"/>
      <c r="I44" s="25"/>
      <c r="K44" s="37"/>
      <c r="L44" s="37"/>
      <c r="M44" s="37"/>
    </row>
    <row r="45" spans="1:14" ht="5.25" customHeight="1" x14ac:dyDescent="0.2">
      <c r="B45" s="26"/>
      <c r="C45" s="26"/>
      <c r="D45" s="26"/>
      <c r="E45" s="27"/>
      <c r="F45" s="27"/>
      <c r="G45" s="27"/>
      <c r="H45" s="27"/>
      <c r="I45" s="27"/>
      <c r="K45" s="2"/>
      <c r="L45" s="2"/>
      <c r="M45" s="2"/>
    </row>
    <row r="46" spans="1:14" ht="21" customHeight="1" x14ac:dyDescent="0.2">
      <c r="B46" s="28" t="s">
        <v>19</v>
      </c>
      <c r="C46" s="28"/>
      <c r="D46" s="28"/>
      <c r="E46" s="27"/>
      <c r="F46" s="27"/>
      <c r="G46" s="27"/>
      <c r="H46" s="27"/>
      <c r="I46" s="27"/>
      <c r="K46" s="2"/>
      <c r="L46" s="2"/>
      <c r="M46" s="2"/>
    </row>
    <row r="47" spans="1:14" ht="12.75" customHeight="1" x14ac:dyDescent="0.2">
      <c r="B47" s="27"/>
      <c r="C47" s="27"/>
      <c r="D47" s="27"/>
      <c r="E47" s="27"/>
      <c r="F47" s="27"/>
      <c r="G47" s="27"/>
      <c r="H47" s="27"/>
      <c r="I47" s="27"/>
    </row>
    <row r="48" spans="1:14" ht="25.5" x14ac:dyDescent="0.2">
      <c r="B48" s="31" t="s">
        <v>32</v>
      </c>
      <c r="C48" s="31"/>
      <c r="D48" s="31"/>
      <c r="E48" s="31"/>
      <c r="F48" s="31"/>
      <c r="G48" s="31"/>
      <c r="H48" s="31"/>
      <c r="I48" s="31"/>
    </row>
  </sheetData>
  <mergeCells count="5">
    <mergeCell ref="B2:I2"/>
    <mergeCell ref="B3:I3"/>
    <mergeCell ref="B5:B6"/>
    <mergeCell ref="H5:I5"/>
    <mergeCell ref="F5:G5"/>
  </mergeCells>
  <phoneticPr fontId="1" type="noConversion"/>
  <printOptions horizontalCentered="1"/>
  <pageMargins left="0.78740157480314965" right="0.78740157480314965" top="0.98425196850393704" bottom="0.98425196850393704" header="0" footer="0"/>
  <pageSetup paperSize="9" scale="64" orientation="landscape" r:id="rId1"/>
  <headerFooter alignWithMargins="0"/>
  <ignoredErrors>
    <ignoredError sqref="C12:E12 C32:E32" formulaRange="1"/>
    <ignoredError sqref="I37 I27 G36:G37 G42 G30:G31 G27 G7:G26 G28:G29 G32:G35 G43 G38:G41 I19 I22:I23 I34:I36 I39 I41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Ings19xmes</vt:lpstr>
      <vt:lpstr>Ings19vrsPto.eIng18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omelendez</dc:creator>
  <cp:lastModifiedBy>Leonardo Navarro</cp:lastModifiedBy>
  <cp:lastPrinted>2019-05-03T15:20:10Z</cp:lastPrinted>
  <dcterms:created xsi:type="dcterms:W3CDTF">2010-02-17T22:24:39Z</dcterms:created>
  <dcterms:modified xsi:type="dcterms:W3CDTF">2019-05-03T15:20:24Z</dcterms:modified>
</cp:coreProperties>
</file>