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19\excel\ingresos\"/>
    </mc:Choice>
  </mc:AlternateContent>
  <bookViews>
    <workbookView xWindow="0" yWindow="0" windowWidth="24000" windowHeight="8835" tabRatio="598"/>
  </bookViews>
  <sheets>
    <sheet name="Ings19xmes" sheetId="12" r:id="rId1"/>
    <sheet name="Ings19vrsPto.eIng18" sheetId="9" r:id="rId2"/>
  </sheets>
  <calcPr calcId="152511"/>
</workbook>
</file>

<file path=xl/calcChain.xml><?xml version="1.0" encoding="utf-8"?>
<calcChain xmlns="http://schemas.openxmlformats.org/spreadsheetml/2006/main">
  <c r="D40" i="12" l="1"/>
  <c r="D32" i="12"/>
  <c r="D29" i="12"/>
  <c r="D24" i="12"/>
  <c r="D8" i="12"/>
  <c r="D17" i="12"/>
  <c r="D12" i="12"/>
  <c r="D9" i="12"/>
  <c r="C40" i="12"/>
  <c r="C32" i="12"/>
  <c r="C29" i="12"/>
  <c r="C24" i="12"/>
  <c r="C17" i="12"/>
  <c r="C12" i="12"/>
  <c r="C8" i="12"/>
  <c r="C9" i="12"/>
  <c r="P24" i="12"/>
  <c r="P32" i="12"/>
  <c r="P43" i="12"/>
  <c r="P42" i="12"/>
  <c r="Q42" i="12"/>
  <c r="R42" i="12"/>
  <c r="P41" i="12"/>
  <c r="P40" i="12"/>
  <c r="Q40" i="12"/>
  <c r="R40" i="12"/>
  <c r="P39" i="12"/>
  <c r="P38" i="12"/>
  <c r="P37" i="12"/>
  <c r="P36" i="12"/>
  <c r="Q36" i="12"/>
  <c r="R36" i="12"/>
  <c r="P35" i="12"/>
  <c r="P34" i="12"/>
  <c r="P33" i="12"/>
  <c r="P31" i="12"/>
  <c r="Q31" i="12"/>
  <c r="R31" i="12"/>
  <c r="P30" i="12"/>
  <c r="P29" i="12"/>
  <c r="P28" i="12"/>
  <c r="P27" i="12"/>
  <c r="P26" i="12"/>
  <c r="Q26" i="12"/>
  <c r="R26" i="12"/>
  <c r="P25" i="12"/>
  <c r="P23" i="12"/>
  <c r="P22" i="12"/>
  <c r="Q22" i="12"/>
  <c r="R22" i="12"/>
  <c r="P21" i="12"/>
  <c r="P20" i="12"/>
  <c r="P19" i="12"/>
  <c r="P18" i="12"/>
  <c r="Q18" i="12"/>
  <c r="R18" i="12"/>
  <c r="P17" i="12"/>
  <c r="P16" i="12"/>
  <c r="P15" i="12"/>
  <c r="Q15" i="12"/>
  <c r="R15" i="12"/>
  <c r="P14" i="12"/>
  <c r="Q14" i="12"/>
  <c r="R14" i="12"/>
  <c r="P13" i="12"/>
  <c r="P12" i="12"/>
  <c r="P11" i="12"/>
  <c r="P10" i="12"/>
  <c r="E40" i="9"/>
  <c r="D40" i="9"/>
  <c r="F40" i="9"/>
  <c r="G40" i="9"/>
  <c r="C40" i="9"/>
  <c r="E32" i="9"/>
  <c r="F32" i="9"/>
  <c r="G32" i="9"/>
  <c r="D32" i="9"/>
  <c r="C32" i="9"/>
  <c r="E29" i="9"/>
  <c r="H29" i="9"/>
  <c r="I29" i="9"/>
  <c r="C29" i="9"/>
  <c r="C24" i="9"/>
  <c r="D24" i="9"/>
  <c r="E17" i="9"/>
  <c r="D17" i="9"/>
  <c r="C17" i="9"/>
  <c r="E12" i="9"/>
  <c r="D12" i="9"/>
  <c r="C12" i="9"/>
  <c r="H12" i="9"/>
  <c r="I12" i="9"/>
  <c r="E9" i="9"/>
  <c r="H9" i="9"/>
  <c r="I9" i="9"/>
  <c r="D9" i="9"/>
  <c r="D8" i="9"/>
  <c r="C9" i="9"/>
  <c r="H37" i="9"/>
  <c r="I37" i="9"/>
  <c r="E32" i="12"/>
  <c r="F32" i="12"/>
  <c r="G32" i="12"/>
  <c r="H32" i="12"/>
  <c r="I32" i="12"/>
  <c r="J32" i="12"/>
  <c r="K32" i="12"/>
  <c r="L32" i="12"/>
  <c r="M32" i="12"/>
  <c r="E29" i="12"/>
  <c r="F29" i="12"/>
  <c r="F24" i="12"/>
  <c r="F8" i="12"/>
  <c r="G29" i="12"/>
  <c r="G24" i="12"/>
  <c r="H29" i="12"/>
  <c r="H24" i="12"/>
  <c r="I29" i="12"/>
  <c r="I24" i="12"/>
  <c r="I8" i="12"/>
  <c r="J29" i="12"/>
  <c r="J24" i="12"/>
  <c r="J8" i="12"/>
  <c r="K29" i="12"/>
  <c r="K24" i="12"/>
  <c r="L29" i="12"/>
  <c r="L24" i="12"/>
  <c r="M29" i="12"/>
  <c r="M24" i="12"/>
  <c r="M8" i="12"/>
  <c r="E17" i="12"/>
  <c r="F17" i="12"/>
  <c r="G17" i="12"/>
  <c r="H17" i="12"/>
  <c r="I17" i="12"/>
  <c r="J17" i="12"/>
  <c r="K17" i="12"/>
  <c r="L17" i="12"/>
  <c r="M17" i="12"/>
  <c r="E12" i="12"/>
  <c r="F12" i="12"/>
  <c r="G12" i="12"/>
  <c r="H12" i="12"/>
  <c r="I12" i="12"/>
  <c r="J12" i="12"/>
  <c r="K12" i="12"/>
  <c r="L12" i="12"/>
  <c r="M12" i="12"/>
  <c r="E9" i="12"/>
  <c r="F9" i="12"/>
  <c r="G9" i="12"/>
  <c r="H9" i="12"/>
  <c r="I9" i="12"/>
  <c r="J9" i="12"/>
  <c r="K9" i="12"/>
  <c r="L9" i="12"/>
  <c r="M9" i="12"/>
  <c r="F43" i="9"/>
  <c r="G43" i="9"/>
  <c r="F33" i="9"/>
  <c r="G33" i="9"/>
  <c r="H33" i="9"/>
  <c r="I33" i="9"/>
  <c r="F34" i="9"/>
  <c r="G34" i="9"/>
  <c r="H34" i="9"/>
  <c r="I34" i="9"/>
  <c r="F35" i="9"/>
  <c r="G35" i="9"/>
  <c r="H35" i="9"/>
  <c r="I35" i="9"/>
  <c r="F36" i="9"/>
  <c r="G36" i="9"/>
  <c r="H36" i="9"/>
  <c r="I36" i="9"/>
  <c r="F37" i="9"/>
  <c r="G37" i="9"/>
  <c r="F38" i="9"/>
  <c r="G38" i="9"/>
  <c r="H38" i="9"/>
  <c r="I38" i="9"/>
  <c r="F39" i="9"/>
  <c r="G39" i="9"/>
  <c r="H39" i="9"/>
  <c r="I39" i="9"/>
  <c r="F21" i="9"/>
  <c r="G21" i="9"/>
  <c r="H20" i="9"/>
  <c r="I20" i="9"/>
  <c r="O32" i="12"/>
  <c r="N32" i="12"/>
  <c r="F41" i="9"/>
  <c r="G41" i="9"/>
  <c r="F42" i="9"/>
  <c r="G42" i="9"/>
  <c r="O29" i="12"/>
  <c r="O24" i="12"/>
  <c r="N29" i="12"/>
  <c r="N24" i="12"/>
  <c r="N8" i="12"/>
  <c r="F30" i="9"/>
  <c r="G30" i="9"/>
  <c r="H30" i="9"/>
  <c r="I30" i="9"/>
  <c r="F31" i="9"/>
  <c r="G31" i="9"/>
  <c r="H31" i="9"/>
  <c r="I31" i="9"/>
  <c r="N17" i="12"/>
  <c r="O17" i="12"/>
  <c r="F23" i="9"/>
  <c r="G23" i="9"/>
  <c r="H23" i="9"/>
  <c r="I23" i="9"/>
  <c r="O12" i="12"/>
  <c r="N12" i="12"/>
  <c r="O9" i="12"/>
  <c r="N9" i="12"/>
  <c r="H41" i="9"/>
  <c r="I41" i="9"/>
  <c r="H16" i="9"/>
  <c r="I16" i="9"/>
  <c r="H11" i="9"/>
  <c r="I11" i="9"/>
  <c r="H13" i="9"/>
  <c r="I13" i="9"/>
  <c r="H15" i="9"/>
  <c r="I15" i="9"/>
  <c r="H19" i="9"/>
  <c r="I19" i="9"/>
  <c r="H21" i="9"/>
  <c r="I21" i="9"/>
  <c r="H22" i="9"/>
  <c r="I22" i="9"/>
  <c r="H25" i="9"/>
  <c r="I25" i="9"/>
  <c r="H26" i="9"/>
  <c r="I26" i="9"/>
  <c r="H27" i="9"/>
  <c r="I27" i="9"/>
  <c r="H28" i="9"/>
  <c r="I28" i="9"/>
  <c r="H42" i="9"/>
  <c r="I42" i="9"/>
  <c r="F10" i="9"/>
  <c r="G10" i="9"/>
  <c r="F11" i="9"/>
  <c r="G11" i="9"/>
  <c r="F13" i="9"/>
  <c r="G13" i="9"/>
  <c r="F14" i="9"/>
  <c r="G14" i="9"/>
  <c r="F15" i="9"/>
  <c r="G15" i="9"/>
  <c r="F16" i="9"/>
  <c r="G16" i="9"/>
  <c r="F18" i="9"/>
  <c r="G18" i="9"/>
  <c r="F19" i="9"/>
  <c r="G19" i="9"/>
  <c r="F20" i="9"/>
  <c r="G20" i="9"/>
  <c r="F22" i="9"/>
  <c r="G22" i="9"/>
  <c r="F25" i="9"/>
  <c r="G25" i="9"/>
  <c r="F26" i="9"/>
  <c r="G26" i="9"/>
  <c r="F27" i="9"/>
  <c r="G27" i="9"/>
  <c r="F28" i="9"/>
  <c r="G28" i="9"/>
  <c r="H14" i="9"/>
  <c r="I14" i="9"/>
  <c r="H10" i="9"/>
  <c r="I10" i="9"/>
  <c r="H18" i="9"/>
  <c r="I18" i="9"/>
  <c r="E24" i="12"/>
  <c r="H43" i="9"/>
  <c r="I43" i="9"/>
  <c r="E8" i="12"/>
  <c r="K8" i="12"/>
  <c r="G8" i="12"/>
  <c r="O8" i="12"/>
  <c r="L8" i="12"/>
  <c r="H8" i="12"/>
  <c r="E7" i="12"/>
  <c r="E40" i="12"/>
  <c r="F7" i="12"/>
  <c r="F40" i="12"/>
  <c r="G40" i="12"/>
  <c r="G7" i="12"/>
  <c r="H40" i="12"/>
  <c r="H7" i="12"/>
  <c r="I40" i="12"/>
  <c r="I7" i="12"/>
  <c r="J40" i="12"/>
  <c r="J7" i="12"/>
  <c r="K40" i="12"/>
  <c r="K7" i="12"/>
  <c r="L40" i="12"/>
  <c r="L7" i="12"/>
  <c r="M40" i="12"/>
  <c r="M7" i="12"/>
  <c r="N7" i="12"/>
  <c r="N40" i="12"/>
  <c r="O40" i="12"/>
  <c r="O7" i="12"/>
  <c r="Q10" i="12"/>
  <c r="R10" i="12"/>
  <c r="Q41" i="12"/>
  <c r="R41" i="12"/>
  <c r="Q28" i="12"/>
  <c r="R28" i="12"/>
  <c r="Q12" i="12"/>
  <c r="R12" i="12"/>
  <c r="Q17" i="12"/>
  <c r="R17" i="12"/>
  <c r="F29" i="9"/>
  <c r="G29" i="9"/>
  <c r="Q30" i="12"/>
  <c r="R30" i="12"/>
  <c r="Q20" i="12"/>
  <c r="R20" i="12"/>
  <c r="E24" i="9"/>
  <c r="F24" i="9"/>
  <c r="G24" i="9"/>
  <c r="Q32" i="12"/>
  <c r="R32" i="12"/>
  <c r="Q16" i="12"/>
  <c r="R16" i="12"/>
  <c r="Q38" i="12"/>
  <c r="R38" i="12"/>
  <c r="P9" i="12"/>
  <c r="Q29" i="12"/>
  <c r="R29" i="12"/>
  <c r="H40" i="9"/>
  <c r="I40" i="9"/>
  <c r="H32" i="9"/>
  <c r="I32" i="9"/>
  <c r="F17" i="9"/>
  <c r="G17" i="9"/>
  <c r="Q19" i="12"/>
  <c r="R19" i="12"/>
  <c r="Q33" i="12"/>
  <c r="R33" i="12"/>
  <c r="Q34" i="12"/>
  <c r="R34" i="12"/>
  <c r="Q11" i="12"/>
  <c r="R11" i="12"/>
  <c r="Q23" i="12"/>
  <c r="R23" i="12"/>
  <c r="F12" i="9"/>
  <c r="G12" i="9"/>
  <c r="D7" i="12"/>
  <c r="P7" i="12"/>
  <c r="P8" i="12"/>
  <c r="Q37" i="12"/>
  <c r="R37" i="12"/>
  <c r="Q9" i="12"/>
  <c r="R9" i="12"/>
  <c r="Q35" i="12"/>
  <c r="R35" i="12"/>
  <c r="Q13" i="12"/>
  <c r="R13" i="12"/>
  <c r="Q25" i="12"/>
  <c r="R25" i="12"/>
  <c r="Q27" i="12"/>
  <c r="R27" i="12"/>
  <c r="Q39" i="12"/>
  <c r="R39" i="12"/>
  <c r="Q21" i="12"/>
  <c r="R21" i="12"/>
  <c r="Q43" i="12"/>
  <c r="R43" i="12"/>
  <c r="Q24" i="12"/>
  <c r="R24" i="12"/>
  <c r="C7" i="12"/>
  <c r="Q7" i="12"/>
  <c r="R7" i="12"/>
  <c r="D7" i="9"/>
  <c r="C8" i="9"/>
  <c r="C7" i="9"/>
  <c r="E8" i="9"/>
  <c r="E7" i="9"/>
  <c r="H24" i="9"/>
  <c r="I24" i="9"/>
  <c r="H17" i="9"/>
  <c r="I17" i="9"/>
  <c r="F9" i="9"/>
  <c r="G9" i="9"/>
  <c r="Q8" i="12"/>
  <c r="R8" i="12"/>
  <c r="H7" i="9"/>
  <c r="I7" i="9"/>
  <c r="F7" i="9"/>
  <c r="G7" i="9"/>
  <c r="F8" i="9"/>
  <c r="G8" i="9"/>
  <c r="H8" i="9"/>
  <c r="I8" i="9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<sst xmlns="http://schemas.openxmlformats.org/spreadsheetml/2006/main" count="115" uniqueCount="67">
  <si>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</si>
  <si>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</si>
  <si>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</si>
  <si>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</si>
  <si>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</si>
  <si>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</si>
  <si>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</si>
  <si>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</si>
  <si>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</si>
  <si>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</si>
  <si>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</si>
  <si>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</si>
  <si>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</si>
  <si>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</si>
  <si>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</si>
  <si>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</si>
  <si>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</si>
  <si>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</si>
  <si>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</si>
  <si>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</si>
  <si>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</si>
  <si>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</si>
  <si>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</si>
  <si>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</si>
  <si>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</si>
  <si>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</si>
  <si>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</si>
  <si>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</si>
  <si>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</si>
  <si>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</si>
  <si>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</si>
  <si>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</si>
  <si>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</si>
  <si>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</si>
  <si>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</si>
  <si>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</si>
  <si>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</si>
  <si>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</si>
  <si>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</si>
  <si>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</si>
  <si>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</si>
  <si>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</si>
  <si>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</si>
  <si>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</si>
  <si>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</si>
  <si>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</si>
  <si>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</si>
  <si>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</si>
  <si>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</si>
  <si>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</si>
  <si>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</si>
  <si>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</si>
  <si>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</si>
  <si>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</si>
  <si>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</si>
  <si>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</si>
  <si>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</si>
  <si>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</si>
  <si>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</si>
  <si>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</si>
  <si>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</si>
  <si>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</si>
  <si>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</si>
  <si>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31 Ene.</t>
  </si>
  <si>
    <t>Al  31 Ene.</t>
  </si>
  <si>
    <t>COMPARATIVO ACUMULADO AL  31 DE ENERO DE 2019, VRS EJECUTADO  2018 Y PRESUPUESTO 2019 (preliminar)</t>
  </si>
  <si>
    <t>INGRESOS AL 31 DE ENERO DE 2019, VRS EJECUTADO  2018 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</si>
</sst>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6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72" fontId="2" fillId="3" borderId="5" xfId="0" applyNumberFormat="1" applyFont="1" applyFill="1" applyBorder="1" applyAlignment="1"/>
    <xf numFmtId="172" fontId="2" fillId="3" borderId="5" xfId="0" applyNumberFormat="1" applyFont="1" applyFill="1" applyBorder="1"/>
    <xf numFmtId="172" fontId="2" fillId="3" borderId="6" xfId="0" applyNumberFormat="1" applyFont="1" applyFill="1" applyBorder="1"/>
    <xf numFmtId="172" fontId="2" fillId="3" borderId="11" xfId="0" applyNumberFormat="1" applyFont="1" applyFill="1" applyBorder="1"/>
    <xf numFmtId="0" fontId="2" fillId="3" borderId="1" xfId="0" applyFont="1" applyFill="1" applyBorder="1"/>
    <xf numFmtId="172" fontId="2" fillId="3" borderId="8" xfId="0" applyNumberFormat="1" applyFont="1" applyFill="1" applyBorder="1"/>
    <xf numFmtId="172" fontId="2" fillId="3" borderId="10" xfId="0" applyNumberFormat="1" applyFont="1" applyFill="1" applyBorder="1"/>
    <xf numFmtId="172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72" fontId="4" fillId="3" borderId="8" xfId="0" applyNumberFormat="1" applyFont="1" applyFill="1" applyBorder="1"/>
    <xf numFmtId="172" fontId="4" fillId="3" borderId="10" xfId="0" applyNumberFormat="1" applyFont="1" applyFill="1" applyBorder="1"/>
    <xf numFmtId="172" fontId="4" fillId="3" borderId="3" xfId="0" applyNumberFormat="1" applyFont="1" applyFill="1" applyBorder="1"/>
    <xf numFmtId="0" fontId="2" fillId="3" borderId="2" xfId="0" applyFont="1" applyFill="1" applyBorder="1"/>
    <xf numFmtId="172" fontId="2" fillId="3" borderId="9" xfId="0" applyNumberFormat="1" applyFont="1" applyFill="1" applyBorder="1"/>
    <xf numFmtId="172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72" fontId="2" fillId="3" borderId="13" xfId="0" applyNumberFormat="1" applyFont="1" applyFill="1" applyBorder="1"/>
    <xf numFmtId="172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72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76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tabSelected="1" zoomScale="80" zoomScaleNormal="80" workbookViewId="0">
      <selection activeCell="S9" sqref="S9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 x14ac:dyDescent="0.2">
      <c r="A6" s="2"/>
      <c r="B6" s="40"/>
      <c r="C6" s="3" t="s">
        <v>64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64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445.07040000000006</v>
      </c>
      <c r="D7" s="10">
        <f>+D8+D40</f>
        <v>464.85975000000002</v>
      </c>
      <c r="E7" s="10">
        <f t="shared" ref="E7:O7" si="0">+E8+E40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ref="P7:P43" si="1">SUM(D7:O7)</f>
        <v>464.85975000000002</v>
      </c>
      <c r="Q7" s="11">
        <f t="shared" ref="Q7:Q43" si="2">+P7-C7</f>
        <v>19.789349999999956</v>
      </c>
      <c r="R7" s="29">
        <f t="shared" ref="R7:R43" si="3">+Q7/C7*100</f>
        <v>4.4463415225995604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431.26360000000005</v>
      </c>
      <c r="D8" s="15">
        <f>+D9+D12+D16+D17+D24+D32</f>
        <v>451.15955000000002</v>
      </c>
      <c r="E8" s="15">
        <f t="shared" ref="E8:O8" si="4">+E9+E12+E16+E17+E24+E32</f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451.15955000000002</v>
      </c>
      <c r="Q8" s="15">
        <f t="shared" si="2"/>
        <v>19.895949999999971</v>
      </c>
      <c r="R8" s="17">
        <f t="shared" si="3"/>
        <v>4.6134081336797186</v>
      </c>
      <c r="T8" s="37"/>
      <c r="U8" s="37"/>
      <c r="V8" s="2"/>
    </row>
    <row r="9" spans="1:22" ht="21" customHeight="1" x14ac:dyDescent="0.25">
      <c r="A9" s="2"/>
      <c r="B9" s="18" t="s">
        <v>0</v>
      </c>
      <c r="C9" s="15">
        <f>SUM(C10:C11)</f>
        <v>192.33270000000002</v>
      </c>
      <c r="D9" s="15">
        <f>SUM(D10:D11)</f>
        <v>204.56820000000002</v>
      </c>
      <c r="E9" s="15">
        <f t="shared" ref="E9:O9" si="5">SUM(E10:E11)</f>
        <v>0</v>
      </c>
      <c r="F9" s="15">
        <f t="shared" si="5"/>
        <v>0</v>
      </c>
      <c r="G9" s="15">
        <f t="shared" si="5"/>
        <v>0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204.56820000000002</v>
      </c>
      <c r="Q9" s="15">
        <f t="shared" si="2"/>
        <v>12.235500000000002</v>
      </c>
      <c r="R9" s="17">
        <f t="shared" si="3"/>
        <v>6.3616327332793654</v>
      </c>
      <c r="T9" s="37"/>
      <c r="U9" s="37"/>
      <c r="V9" s="2"/>
    </row>
    <row r="10" spans="1:22" ht="12.75" customHeight="1" x14ac:dyDescent="0.2">
      <c r="A10" s="2"/>
      <c r="B10" s="19" t="s">
        <v>1</v>
      </c>
      <c r="C10" s="20">
        <v>106.08160000000001</v>
      </c>
      <c r="D10" s="20">
        <v>107.84770000000002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1"/>
        <v>107.84770000000002</v>
      </c>
      <c r="Q10" s="20">
        <f t="shared" si="2"/>
        <v>1.7661000000000087</v>
      </c>
      <c r="R10" s="22">
        <f t="shared" si="3"/>
        <v>1.6648504547442804</v>
      </c>
      <c r="T10" s="37"/>
      <c r="U10" s="37"/>
      <c r="V10" s="2"/>
    </row>
    <row r="11" spans="1:22" ht="12.75" customHeight="1" x14ac:dyDescent="0.2">
      <c r="A11" s="2"/>
      <c r="B11" s="19" t="s">
        <v>2</v>
      </c>
      <c r="C11" s="20">
        <v>86.251100000000008</v>
      </c>
      <c r="D11" s="20">
        <v>96.720500000000001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>SUM(D11:O11)</f>
        <v>96.720500000000001</v>
      </c>
      <c r="Q11" s="20">
        <f t="shared" si="2"/>
        <v>10.469399999999993</v>
      </c>
      <c r="R11" s="22">
        <f t="shared" si="3"/>
        <v>12.138279975559723</v>
      </c>
      <c r="T11" s="37"/>
      <c r="U11" s="37"/>
      <c r="V11" s="2"/>
    </row>
    <row r="12" spans="1:22" ht="21" customHeight="1" x14ac:dyDescent="0.25">
      <c r="A12" s="2"/>
      <c r="B12" s="18" t="s">
        <v>9</v>
      </c>
      <c r="C12" s="15">
        <f>SUM(C13:C15)</f>
        <v>176.99329999999998</v>
      </c>
      <c r="D12" s="15">
        <f>SUM(D13:D15)</f>
        <v>178.02940000000001</v>
      </c>
      <c r="E12" s="15">
        <f t="shared" ref="E12:O12" si="6">SUM(E13:E15)</f>
        <v>0</v>
      </c>
      <c r="F12" s="15">
        <f t="shared" si="6"/>
        <v>0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178.02940000000001</v>
      </c>
      <c r="Q12" s="15">
        <f t="shared" si="2"/>
        <v>1.0361000000000331</v>
      </c>
      <c r="R12" s="17">
        <f t="shared" si="3"/>
        <v>0.58538939044587179</v>
      </c>
      <c r="T12" s="37"/>
      <c r="U12" s="37"/>
      <c r="V12" s="2"/>
    </row>
    <row r="13" spans="1:22" ht="12.75" customHeight="1" x14ac:dyDescent="0.2">
      <c r="A13" s="2"/>
      <c r="B13" s="19" t="s">
        <v>1</v>
      </c>
      <c r="C13" s="20">
        <v>7.3107000000000006</v>
      </c>
      <c r="D13" s="20">
        <v>1.5612000000000001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1"/>
        <v>1.5612000000000001</v>
      </c>
      <c r="Q13" s="20">
        <f t="shared" si="2"/>
        <v>-5.7495000000000003</v>
      </c>
      <c r="R13" s="22">
        <f t="shared" si="3"/>
        <v>-78.644999794821288</v>
      </c>
      <c r="T13" s="37"/>
      <c r="U13" s="37"/>
      <c r="V13" s="2"/>
    </row>
    <row r="14" spans="1:22" ht="12.75" customHeight="1" x14ac:dyDescent="0.2">
      <c r="A14" s="2"/>
      <c r="B14" s="19" t="s">
        <v>3</v>
      </c>
      <c r="C14" s="20">
        <v>118.07399999999998</v>
      </c>
      <c r="D14" s="20">
        <v>122.3121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si="1"/>
        <v>122.3121</v>
      </c>
      <c r="Q14" s="20">
        <f t="shared" si="2"/>
        <v>4.2381000000000171</v>
      </c>
      <c r="R14" s="22">
        <f t="shared" si="3"/>
        <v>3.5893592154073022</v>
      </c>
      <c r="T14" s="37"/>
      <c r="U14" s="37"/>
      <c r="V14" s="2"/>
    </row>
    <row r="15" spans="1:22" ht="12.75" customHeight="1" x14ac:dyDescent="0.2">
      <c r="A15" s="2"/>
      <c r="B15" s="19" t="s">
        <v>4</v>
      </c>
      <c r="C15" s="20">
        <v>51.608599999999996</v>
      </c>
      <c r="D15" s="20">
        <v>54.156100000000009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1"/>
        <v>54.156100000000009</v>
      </c>
      <c r="Q15" s="20">
        <f t="shared" si="2"/>
        <v>2.5475000000000136</v>
      </c>
      <c r="R15" s="22">
        <f t="shared" si="3"/>
        <v>4.9361928050751498</v>
      </c>
      <c r="T15" s="37"/>
      <c r="U15" s="37"/>
      <c r="V15" s="2"/>
    </row>
    <row r="16" spans="1:22" ht="21" customHeight="1" x14ac:dyDescent="0.25">
      <c r="A16" s="2"/>
      <c r="B16" s="18" t="s">
        <v>51</v>
      </c>
      <c r="C16" s="15">
        <v>17.235199999999999</v>
      </c>
      <c r="D16" s="15">
        <v>18.6159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>SUM(D16:O16)</f>
        <v>18.6159</v>
      </c>
      <c r="Q16" s="15">
        <f t="shared" si="2"/>
        <v>1.3807000000000009</v>
      </c>
      <c r="R16" s="17">
        <f t="shared" si="3"/>
        <v>8.0109311177125946</v>
      </c>
      <c r="T16" s="37"/>
      <c r="U16" s="37"/>
      <c r="V16" s="2"/>
    </row>
    <row r="17" spans="1:22" ht="21" customHeight="1" x14ac:dyDescent="0.25">
      <c r="A17" s="2"/>
      <c r="B17" s="18" t="s">
        <v>36</v>
      </c>
      <c r="C17" s="15">
        <f>SUM(C18:C23)</f>
        <v>16.3614</v>
      </c>
      <c r="D17" s="15">
        <f>SUM(D18:D23)</f>
        <v>19.030849999999997</v>
      </c>
      <c r="E17" s="15">
        <f t="shared" ref="E17:O17" si="7">SUM(E18:E23)</f>
        <v>0</v>
      </c>
      <c r="F17" s="15">
        <f t="shared" si="7"/>
        <v>0</v>
      </c>
      <c r="G17" s="15">
        <f t="shared" si="7"/>
        <v>0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19.030849999999997</v>
      </c>
      <c r="Q17" s="15">
        <f t="shared" si="2"/>
        <v>2.6694499999999977</v>
      </c>
      <c r="R17" s="17">
        <f t="shared" si="3"/>
        <v>16.315535345386078</v>
      </c>
      <c r="T17" s="37"/>
      <c r="U17" s="37"/>
      <c r="V17" s="2"/>
    </row>
    <row r="18" spans="1:22" ht="12.75" customHeight="1" x14ac:dyDescent="0.2">
      <c r="A18" s="2"/>
      <c r="B18" s="19" t="s">
        <v>34</v>
      </c>
      <c r="C18" s="20">
        <v>1.6742999999999999</v>
      </c>
      <c r="D18" s="20">
        <v>1.6944999999999999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1"/>
        <v>1.6944999999999999</v>
      </c>
      <c r="Q18" s="20">
        <f t="shared" si="2"/>
        <v>2.0199999999999996E-2</v>
      </c>
      <c r="R18" s="22">
        <f t="shared" si="3"/>
        <v>1.2064743474885025</v>
      </c>
      <c r="T18" s="37"/>
      <c r="U18" s="37"/>
      <c r="V18" s="2"/>
    </row>
    <row r="19" spans="1:22" ht="12.75" customHeight="1" x14ac:dyDescent="0.2">
      <c r="A19" s="2"/>
      <c r="B19" s="19" t="s">
        <v>11</v>
      </c>
      <c r="C19" s="20">
        <v>7.9197999999999986</v>
      </c>
      <c r="D19" s="20">
        <v>8.6932999999999989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1"/>
        <v>8.6932999999999989</v>
      </c>
      <c r="Q19" s="20">
        <f t="shared" si="2"/>
        <v>0.7735000000000003</v>
      </c>
      <c r="R19" s="22">
        <f t="shared" si="3"/>
        <v>9.7666607742619824</v>
      </c>
      <c r="T19" s="37"/>
      <c r="U19" s="37"/>
      <c r="V19" s="2"/>
    </row>
    <row r="20" spans="1:22" ht="12.75" customHeight="1" x14ac:dyDescent="0.2">
      <c r="A20" s="2"/>
      <c r="B20" s="19" t="s">
        <v>12</v>
      </c>
      <c r="C20" s="20">
        <v>1.9402000000000004</v>
      </c>
      <c r="D20" s="20">
        <v>2.7389999999999999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f t="shared" si="1"/>
        <v>2.7389999999999999</v>
      </c>
      <c r="Q20" s="20">
        <f t="shared" si="2"/>
        <v>0.79879999999999951</v>
      </c>
      <c r="R20" s="22">
        <f t="shared" si="3"/>
        <v>41.171013297598151</v>
      </c>
      <c r="T20" s="37"/>
      <c r="U20" s="37"/>
      <c r="V20" s="2"/>
    </row>
    <row r="21" spans="1:22" ht="12.75" customHeight="1" x14ac:dyDescent="0.2">
      <c r="A21" s="2"/>
      <c r="B21" s="19" t="s">
        <v>26</v>
      </c>
      <c r="C21" s="20">
        <v>4.3136999999999999</v>
      </c>
      <c r="D21" s="20">
        <v>4.6040499999999991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1"/>
        <v>4.6040499999999991</v>
      </c>
      <c r="Q21" s="20">
        <f t="shared" si="2"/>
        <v>0.29034999999999922</v>
      </c>
      <c r="R21" s="22">
        <f t="shared" si="3"/>
        <v>6.7308806824767418</v>
      </c>
      <c r="T21" s="37"/>
      <c r="U21" s="37"/>
      <c r="V21" s="2"/>
    </row>
    <row r="22" spans="1:22" ht="12.75" customHeight="1" x14ac:dyDescent="0.2">
      <c r="A22" s="2"/>
      <c r="B22" s="19" t="s">
        <v>13</v>
      </c>
      <c r="C22" s="20">
        <v>0.1019</v>
      </c>
      <c r="D22" s="20">
        <v>7.7699999999999991E-2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f t="shared" si="1"/>
        <v>7.7699999999999991E-2</v>
      </c>
      <c r="Q22" s="20">
        <f t="shared" si="2"/>
        <v>-2.4200000000000013E-2</v>
      </c>
      <c r="R22" s="22">
        <f t="shared" si="3"/>
        <v>-23.748773307163898</v>
      </c>
      <c r="T22" s="37"/>
      <c r="U22" s="37"/>
      <c r="V22" s="2"/>
    </row>
    <row r="23" spans="1:22" ht="12.75" customHeight="1" x14ac:dyDescent="0.2">
      <c r="A23" s="2"/>
      <c r="B23" s="19" t="s">
        <v>52</v>
      </c>
      <c r="C23" s="20">
        <v>0.41149999999999998</v>
      </c>
      <c r="D23" s="20">
        <v>1.2223000000000002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f>SUM(D23:O23)</f>
        <v>1.2223000000000002</v>
      </c>
      <c r="Q23" s="20">
        <f>+P23-C23</f>
        <v>0.81080000000000019</v>
      </c>
      <c r="R23" s="22">
        <f t="shared" si="3"/>
        <v>197.03523693803163</v>
      </c>
      <c r="T23" s="37"/>
      <c r="U23" s="37"/>
      <c r="V23" s="2"/>
    </row>
    <row r="24" spans="1:22" ht="21" customHeight="1" x14ac:dyDescent="0.25">
      <c r="A24" s="2"/>
      <c r="B24" s="18" t="s">
        <v>14</v>
      </c>
      <c r="C24" s="15">
        <f>SUM(C25:C29)</f>
        <v>11.308199999999999</v>
      </c>
      <c r="D24" s="15">
        <f>SUM(D25:D29)</f>
        <v>12.7956</v>
      </c>
      <c r="E24" s="15">
        <f>SUM(E25:E29)</f>
        <v>0</v>
      </c>
      <c r="F24" s="15">
        <f>SUM(F25:F29)</f>
        <v>0</v>
      </c>
      <c r="G24" s="15">
        <f t="shared" ref="G24:O24" si="8">SUM(G25:G29)</f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12.7956</v>
      </c>
      <c r="Q24" s="15">
        <f t="shared" si="2"/>
        <v>1.4874000000000009</v>
      </c>
      <c r="R24" s="17">
        <f t="shared" si="3"/>
        <v>13.153286995277771</v>
      </c>
      <c r="T24" s="37"/>
      <c r="U24" s="37"/>
      <c r="V24" s="2"/>
    </row>
    <row r="25" spans="1:22" ht="12.75" customHeight="1" x14ac:dyDescent="0.2">
      <c r="A25" s="2"/>
      <c r="B25" s="19" t="s">
        <v>5</v>
      </c>
      <c r="C25" s="20">
        <v>1.6556</v>
      </c>
      <c r="D25" s="20">
        <v>2.9383000000000004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f t="shared" si="1"/>
        <v>2.9383000000000004</v>
      </c>
      <c r="Q25" s="20">
        <f t="shared" si="2"/>
        <v>1.2827000000000004</v>
      </c>
      <c r="R25" s="22">
        <f t="shared" si="3"/>
        <v>77.476443585407125</v>
      </c>
      <c r="T25" s="37"/>
      <c r="U25" s="37"/>
      <c r="V25" s="2"/>
    </row>
    <row r="26" spans="1:22" ht="12.75" customHeight="1" x14ac:dyDescent="0.2">
      <c r="A26" s="2"/>
      <c r="B26" s="19" t="s">
        <v>6</v>
      </c>
      <c r="C26" s="20">
        <v>0.13519999999999999</v>
      </c>
      <c r="D26" s="20">
        <v>0.15029999999999999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1"/>
        <v>0.15029999999999999</v>
      </c>
      <c r="Q26" s="20">
        <f t="shared" si="2"/>
        <v>1.5100000000000002E-2</v>
      </c>
      <c r="R26" s="22">
        <f t="shared" si="3"/>
        <v>11.168639053254442</v>
      </c>
      <c r="T26" s="37"/>
      <c r="U26" s="37"/>
      <c r="V26" s="2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 x14ac:dyDescent="0.2">
      <c r="A28" s="2"/>
      <c r="B28" s="19" t="s">
        <v>16</v>
      </c>
      <c r="C28" s="20">
        <v>1.2114</v>
      </c>
      <c r="D28" s="20">
        <v>1.2514000000000001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f t="shared" si="1"/>
        <v>1.2514000000000001</v>
      </c>
      <c r="Q28" s="20">
        <f t="shared" si="2"/>
        <v>4.0000000000000036E-2</v>
      </c>
      <c r="R28" s="22">
        <f t="shared" si="3"/>
        <v>3.3019646689780449</v>
      </c>
      <c r="T28" s="37"/>
      <c r="U28" s="37"/>
      <c r="V28" s="2"/>
    </row>
    <row r="29" spans="1:22" ht="12.75" customHeight="1" x14ac:dyDescent="0.2">
      <c r="A29" s="2"/>
      <c r="B29" s="19" t="s">
        <v>53</v>
      </c>
      <c r="C29" s="20">
        <f>+C30+C31</f>
        <v>8.3059999999999992</v>
      </c>
      <c r="D29" s="20">
        <f>+D30+D31</f>
        <v>8.4556000000000004</v>
      </c>
      <c r="E29" s="20">
        <f t="shared" ref="E29:O29" si="9">+E30+E31</f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8.4556000000000004</v>
      </c>
      <c r="Q29" s="20">
        <f t="shared" si="2"/>
        <v>0.14960000000000129</v>
      </c>
      <c r="R29" s="22">
        <f t="shared" si="3"/>
        <v>1.8011076330363751</v>
      </c>
      <c r="T29" s="37"/>
      <c r="U29" s="37"/>
      <c r="V29" s="2"/>
    </row>
    <row r="30" spans="1:22" ht="12.75" customHeight="1" x14ac:dyDescent="0.2">
      <c r="A30" s="2"/>
      <c r="B30" s="36" t="s">
        <v>54</v>
      </c>
      <c r="C30" s="20">
        <v>5.1650999999999998</v>
      </c>
      <c r="D30" s="20">
        <v>5.2705000000000002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f t="shared" si="1"/>
        <v>5.2705000000000002</v>
      </c>
      <c r="Q30" s="20">
        <f>+P30-C30</f>
        <v>0.10540000000000038</v>
      </c>
      <c r="R30" s="22">
        <f t="shared" si="3"/>
        <v>2.0406187682716772</v>
      </c>
      <c r="T30" s="37"/>
      <c r="U30" s="37"/>
      <c r="V30" s="2"/>
    </row>
    <row r="31" spans="1:22" ht="12.75" customHeight="1" x14ac:dyDescent="0.2">
      <c r="A31" s="2"/>
      <c r="B31" s="36" t="s">
        <v>55</v>
      </c>
      <c r="C31" s="20">
        <v>3.1408999999999998</v>
      </c>
      <c r="D31" s="20">
        <v>3.1850999999999998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si="1"/>
        <v>3.1850999999999998</v>
      </c>
      <c r="Q31" s="20">
        <f>+P31-C31</f>
        <v>4.4200000000000017E-2</v>
      </c>
      <c r="R31" s="22">
        <f t="shared" si="3"/>
        <v>1.4072399630679111</v>
      </c>
      <c r="T31" s="37"/>
      <c r="U31" s="37"/>
      <c r="V31" s="2"/>
    </row>
    <row r="32" spans="1:22" ht="21" customHeight="1" x14ac:dyDescent="0.25">
      <c r="A32" s="2"/>
      <c r="B32" s="18" t="s">
        <v>22</v>
      </c>
      <c r="C32" s="15">
        <f>SUM(C33:C39)</f>
        <v>17.032799999999998</v>
      </c>
      <c r="D32" s="15">
        <f>SUM(D33:D39)</f>
        <v>18.119600000000002</v>
      </c>
      <c r="E32" s="15">
        <f t="shared" ref="E32:O32" si="10">SUM(E33:E39)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18.119600000000002</v>
      </c>
      <c r="Q32" s="15">
        <f t="shared" si="2"/>
        <v>1.0868000000000038</v>
      </c>
      <c r="R32" s="17">
        <f t="shared" si="3"/>
        <v>6.3806303132779334</v>
      </c>
      <c r="T32" s="37"/>
      <c r="U32" s="37"/>
      <c r="V32" s="2"/>
    </row>
    <row r="33" spans="1:22" ht="15.75" customHeight="1" x14ac:dyDescent="0.2">
      <c r="A33" s="2"/>
      <c r="B33" s="19" t="s">
        <v>17</v>
      </c>
      <c r="C33" s="20">
        <v>0.72689999999999999</v>
      </c>
      <c r="D33" s="20">
        <v>0.83290000000000008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 t="shared" si="1"/>
        <v>0.83290000000000008</v>
      </c>
      <c r="Q33" s="20">
        <f t="shared" si="2"/>
        <v>0.10600000000000009</v>
      </c>
      <c r="R33" s="22">
        <f t="shared" si="3"/>
        <v>14.582473517677824</v>
      </c>
      <c r="T33" s="37"/>
      <c r="U33" s="37"/>
      <c r="V33" s="2"/>
    </row>
    <row r="34" spans="1:22" ht="15.75" customHeight="1" x14ac:dyDescent="0.2">
      <c r="A34" s="2"/>
      <c r="B34" s="19" t="s">
        <v>7</v>
      </c>
      <c r="C34" s="20">
        <v>7.9833999999999996</v>
      </c>
      <c r="D34" s="20">
        <v>8.0077000000000016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1"/>
        <v>8.0077000000000016</v>
      </c>
      <c r="Q34" s="20">
        <f t="shared" si="2"/>
        <v>2.4300000000001987E-2</v>
      </c>
      <c r="R34" s="22">
        <f t="shared" si="3"/>
        <v>0.3043815918030161</v>
      </c>
      <c r="T34" s="37"/>
      <c r="U34" s="37"/>
      <c r="V34" s="2"/>
    </row>
    <row r="35" spans="1:22" ht="15.75" customHeight="1" x14ac:dyDescent="0.2">
      <c r="A35" s="2"/>
      <c r="B35" s="19" t="s">
        <v>18</v>
      </c>
      <c r="C35" s="20">
        <v>4.0125000000000002</v>
      </c>
      <c r="D35" s="20">
        <v>4.0244999999999997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1"/>
        <v>4.0244999999999997</v>
      </c>
      <c r="Q35" s="20">
        <f t="shared" si="2"/>
        <v>1.1999999999999567E-2</v>
      </c>
      <c r="R35" s="22">
        <f t="shared" si="3"/>
        <v>0.29906542056073687</v>
      </c>
      <c r="T35" s="37"/>
      <c r="U35" s="37"/>
      <c r="V35" s="2"/>
    </row>
    <row r="36" spans="1:22" ht="15.75" customHeight="1" x14ac:dyDescent="0.2">
      <c r="A36" s="2"/>
      <c r="B36" s="19" t="s">
        <v>33</v>
      </c>
      <c r="C36" s="20">
        <v>0</v>
      </c>
      <c r="D36" s="20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f>SUM(D36:O36)</f>
        <v>0</v>
      </c>
      <c r="Q36" s="20">
        <f>+P36-C36</f>
        <v>0</v>
      </c>
      <c r="R36" s="32" t="e">
        <f t="shared" si="3"/>
        <v>#DIV/0!</v>
      </c>
      <c r="T36" s="37"/>
      <c r="U36" s="37"/>
      <c r="V36" s="2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 x14ac:dyDescent="0.2">
      <c r="A38" s="2"/>
      <c r="B38" s="19" t="s">
        <v>57</v>
      </c>
      <c r="C38" s="20">
        <v>4.3044999999999991</v>
      </c>
      <c r="D38" s="20">
        <v>5.2544999999999993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1"/>
        <v>5.2544999999999993</v>
      </c>
      <c r="Q38" s="20">
        <f t="shared" si="2"/>
        <v>0.95000000000000018</v>
      </c>
      <c r="R38" s="22">
        <f t="shared" si="3"/>
        <v>22.06992682076897</v>
      </c>
      <c r="T38" s="37"/>
      <c r="U38" s="37"/>
      <c r="V38" s="2"/>
    </row>
    <row r="39" spans="1:22" ht="15.75" customHeight="1" x14ac:dyDescent="0.2">
      <c r="A39" s="2"/>
      <c r="B39" s="19" t="s">
        <v>58</v>
      </c>
      <c r="C39" s="20">
        <v>5.4999999999999997E-3</v>
      </c>
      <c r="D39" s="20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1"/>
        <v>0</v>
      </c>
      <c r="Q39" s="20">
        <f t="shared" si="2"/>
        <v>-5.4999999999999997E-3</v>
      </c>
      <c r="R39" s="22">
        <f t="shared" si="3"/>
        <v>-100</v>
      </c>
      <c r="T39" s="37"/>
      <c r="U39" s="37"/>
      <c r="V39" s="2"/>
    </row>
    <row r="40" spans="1:22" ht="21" customHeight="1" x14ac:dyDescent="0.25">
      <c r="A40" s="2"/>
      <c r="B40" s="14" t="s">
        <v>23</v>
      </c>
      <c r="C40" s="15">
        <f>SUM(C41:C43)</f>
        <v>13.806799999999999</v>
      </c>
      <c r="D40" s="15">
        <f>SUM(D41:D43)</f>
        <v>13.700200000000002</v>
      </c>
      <c r="E40" s="15">
        <f t="shared" ref="E40:O40" si="11">SUM(E41:E43)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13.700200000000002</v>
      </c>
      <c r="Q40" s="15">
        <f t="shared" si="2"/>
        <v>-0.1065999999999967</v>
      </c>
      <c r="R40" s="17">
        <f t="shared" si="3"/>
        <v>-0.772083321261963</v>
      </c>
      <c r="T40" s="37"/>
      <c r="U40" s="37"/>
      <c r="V40" s="2"/>
    </row>
    <row r="41" spans="1:22" ht="15" customHeight="1" x14ac:dyDescent="0.2">
      <c r="A41" s="2"/>
      <c r="B41" s="19" t="s">
        <v>20</v>
      </c>
      <c r="C41" s="20">
        <v>3.4568999999999996</v>
      </c>
      <c r="D41" s="20">
        <v>3.5511000000000004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1"/>
        <v>3.5511000000000004</v>
      </c>
      <c r="Q41" s="20">
        <f t="shared" si="2"/>
        <v>9.4200000000000728E-2</v>
      </c>
      <c r="R41" s="22">
        <f t="shared" si="3"/>
        <v>2.7249848129827519</v>
      </c>
      <c r="T41" s="37"/>
      <c r="U41" s="37"/>
      <c r="V41" s="2"/>
    </row>
    <row r="42" spans="1:22" ht="15" customHeight="1" x14ac:dyDescent="0.2">
      <c r="A42" s="2"/>
      <c r="B42" s="19" t="s">
        <v>21</v>
      </c>
      <c r="C42" s="20">
        <v>1.1325000000000001</v>
      </c>
      <c r="D42" s="20">
        <v>1.9934000000000001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1"/>
        <v>1.9934000000000001</v>
      </c>
      <c r="Q42" s="20">
        <f t="shared" si="2"/>
        <v>0.8609</v>
      </c>
      <c r="R42" s="22">
        <f t="shared" si="3"/>
        <v>76.017660044150105</v>
      </c>
      <c r="T42" s="37"/>
      <c r="U42" s="37"/>
      <c r="V42" s="2"/>
    </row>
    <row r="43" spans="1:22" ht="15" customHeight="1" x14ac:dyDescent="0.25">
      <c r="A43" s="2"/>
      <c r="B43" s="19" t="s">
        <v>31</v>
      </c>
      <c r="C43" s="20">
        <v>9.2173999999999996</v>
      </c>
      <c r="D43" s="20">
        <v>8.1557000000000013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 t="shared" si="1"/>
        <v>8.1557000000000013</v>
      </c>
      <c r="Q43" s="20">
        <f t="shared" si="2"/>
        <v>-1.0616999999999983</v>
      </c>
      <c r="R43" s="22">
        <f t="shared" si="3"/>
        <v>-11.518432529780615</v>
      </c>
      <c r="T43" s="37"/>
      <c r="U43" s="37"/>
      <c r="V43" s="2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K7" sqref="K7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8" t="s">
        <v>65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 x14ac:dyDescent="0.2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445.07040000000006</v>
      </c>
      <c r="D7" s="10">
        <f>+D8+D40</f>
        <v>452.21980000000002</v>
      </c>
      <c r="E7" s="10">
        <f>+E8+E40</f>
        <v>464.85975000000002</v>
      </c>
      <c r="F7" s="11">
        <f>+E7-D7</f>
        <v>12.639949999999999</v>
      </c>
      <c r="G7" s="12">
        <f>+F7/D7*100</f>
        <v>2.7950899098181896</v>
      </c>
      <c r="H7" s="12">
        <f t="shared" ref="H7:H22" si="0">+E7-C7</f>
        <v>19.789349999999956</v>
      </c>
      <c r="I7" s="13">
        <f t="shared" ref="I7:I23" si="1">+H7/C7*100</f>
        <v>4.4463415225995604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431.26360000000005</v>
      </c>
      <c r="D8" s="15">
        <f>+D9+D12+D16+D17+D24+D32</f>
        <v>435.44290000000001</v>
      </c>
      <c r="E8" s="15">
        <f>+E9+E12+E16+E17+E24+E32</f>
        <v>451.15955000000002</v>
      </c>
      <c r="F8" s="15">
        <f>+E8-D8</f>
        <v>15.716650000000016</v>
      </c>
      <c r="G8" s="16">
        <f>+F8/D8*100</f>
        <v>3.6093480913341374</v>
      </c>
      <c r="H8" s="16">
        <f t="shared" si="0"/>
        <v>19.895949999999971</v>
      </c>
      <c r="I8" s="17">
        <f t="shared" si="1"/>
        <v>4.6134081336797186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192.33270000000002</v>
      </c>
      <c r="D9" s="15">
        <f>SUM(D10:D11)</f>
        <v>196.26849999999999</v>
      </c>
      <c r="E9" s="15">
        <f>SUM(E10:E11)</f>
        <v>204.56820000000002</v>
      </c>
      <c r="F9" s="15">
        <f>+E9-D9</f>
        <v>8.2997000000000298</v>
      </c>
      <c r="G9" s="16">
        <f>+F9/D9*100</f>
        <v>4.2287478632587652</v>
      </c>
      <c r="H9" s="16">
        <f t="shared" si="0"/>
        <v>12.235500000000002</v>
      </c>
      <c r="I9" s="17">
        <f t="shared" si="1"/>
        <v>6.3616327332793654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106.08160000000001</v>
      </c>
      <c r="D10" s="20">
        <v>108.35000000000001</v>
      </c>
      <c r="E10" s="20">
        <v>107.84770000000002</v>
      </c>
      <c r="F10" s="20">
        <f t="shared" ref="F10:F22" si="2">+E10-D10</f>
        <v>-0.50229999999999109</v>
      </c>
      <c r="G10" s="21">
        <f t="shared" ref="G10:G23" si="3">+F10/D10*100</f>
        <v>-0.46359021688970098</v>
      </c>
      <c r="H10" s="21">
        <f t="shared" si="0"/>
        <v>1.7661000000000087</v>
      </c>
      <c r="I10" s="22">
        <f t="shared" si="1"/>
        <v>1.6648504547442804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86.251100000000008</v>
      </c>
      <c r="D11" s="20">
        <v>87.91849999999998</v>
      </c>
      <c r="E11" s="20">
        <v>96.720500000000001</v>
      </c>
      <c r="F11" s="20">
        <f t="shared" si="2"/>
        <v>8.8020000000000209</v>
      </c>
      <c r="G11" s="21">
        <f t="shared" si="3"/>
        <v>10.01154478295242</v>
      </c>
      <c r="H11" s="21">
        <f t="shared" si="0"/>
        <v>10.469399999999993</v>
      </c>
      <c r="I11" s="22">
        <f t="shared" si="1"/>
        <v>12.138279975559723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176.99329999999998</v>
      </c>
      <c r="D12" s="15">
        <f>SUM(D13:D15)</f>
        <v>183.76050000000001</v>
      </c>
      <c r="E12" s="15">
        <f>SUM(E13:E15)</f>
        <v>178.02940000000001</v>
      </c>
      <c r="F12" s="15">
        <f t="shared" si="2"/>
        <v>-5.7310999999999979</v>
      </c>
      <c r="G12" s="16">
        <f t="shared" si="3"/>
        <v>-3.1187877699505595</v>
      </c>
      <c r="H12" s="16">
        <f t="shared" si="0"/>
        <v>1.0361000000000331</v>
      </c>
      <c r="I12" s="17">
        <f t="shared" si="1"/>
        <v>0.58538939044587179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7.3107000000000006</v>
      </c>
      <c r="D13" s="20">
        <v>7.3637000000000006</v>
      </c>
      <c r="E13" s="20">
        <v>1.5612000000000001</v>
      </c>
      <c r="F13" s="20">
        <f t="shared" si="2"/>
        <v>-5.8025000000000002</v>
      </c>
      <c r="G13" s="21">
        <f t="shared" si="3"/>
        <v>-78.7987017396146</v>
      </c>
      <c r="H13" s="21">
        <f t="shared" si="0"/>
        <v>-5.7495000000000003</v>
      </c>
      <c r="I13" s="22">
        <f t="shared" si="1"/>
        <v>-78.644999794821288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118.07399999999998</v>
      </c>
      <c r="D14" s="20">
        <v>122.46690000000001</v>
      </c>
      <c r="E14" s="20">
        <v>122.3121</v>
      </c>
      <c r="F14" s="20">
        <f t="shared" si="2"/>
        <v>-0.15480000000000871</v>
      </c>
      <c r="G14" s="21">
        <f t="shared" si="3"/>
        <v>-0.1264015011403152</v>
      </c>
      <c r="H14" s="21">
        <f t="shared" si="0"/>
        <v>4.2381000000000171</v>
      </c>
      <c r="I14" s="22">
        <f t="shared" si="1"/>
        <v>3.5893592154073022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51.608599999999996</v>
      </c>
      <c r="D15" s="20">
        <v>53.929900000000011</v>
      </c>
      <c r="E15" s="20">
        <v>54.156100000000009</v>
      </c>
      <c r="F15" s="20">
        <f t="shared" si="2"/>
        <v>0.22619999999999862</v>
      </c>
      <c r="G15" s="21">
        <f t="shared" si="3"/>
        <v>0.41943337554862625</v>
      </c>
      <c r="H15" s="21">
        <f t="shared" si="0"/>
        <v>2.5475000000000136</v>
      </c>
      <c r="I15" s="22">
        <f t="shared" si="1"/>
        <v>4.9361928050751498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17.235199999999999</v>
      </c>
      <c r="D16" s="15">
        <v>17.725199999999997</v>
      </c>
      <c r="E16" s="15">
        <v>18.6159</v>
      </c>
      <c r="F16" s="15">
        <f t="shared" si="2"/>
        <v>0.89070000000000249</v>
      </c>
      <c r="G16" s="16">
        <f t="shared" si="3"/>
        <v>5.0250490826619876</v>
      </c>
      <c r="H16" s="16">
        <f t="shared" si="0"/>
        <v>1.3807000000000009</v>
      </c>
      <c r="I16" s="17">
        <f t="shared" si="1"/>
        <v>8.0109311177125946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16.3614</v>
      </c>
      <c r="D17" s="15">
        <f>SUM(D18:D23)</f>
        <v>17.4267</v>
      </c>
      <c r="E17" s="15">
        <f>SUM(E18:E23)</f>
        <v>19.030849999999997</v>
      </c>
      <c r="F17" s="15">
        <f t="shared" si="2"/>
        <v>1.6041499999999971</v>
      </c>
      <c r="G17" s="16">
        <f t="shared" si="3"/>
        <v>9.205127763718874</v>
      </c>
      <c r="H17" s="16">
        <f t="shared" si="0"/>
        <v>2.6694499999999977</v>
      </c>
      <c r="I17" s="17">
        <f t="shared" si="1"/>
        <v>16.315535345386078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1.6742999999999999</v>
      </c>
      <c r="D18" s="20">
        <v>1.7557</v>
      </c>
      <c r="E18" s="20">
        <v>1.6944999999999999</v>
      </c>
      <c r="F18" s="20">
        <f t="shared" si="2"/>
        <v>-6.1200000000000143E-2</v>
      </c>
      <c r="G18" s="21">
        <f t="shared" si="3"/>
        <v>-3.4857891439312034</v>
      </c>
      <c r="H18" s="21">
        <f t="shared" si="0"/>
        <v>2.0199999999999996E-2</v>
      </c>
      <c r="I18" s="22">
        <f t="shared" si="1"/>
        <v>1.2064743474885025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7.9197999999999986</v>
      </c>
      <c r="D19" s="20">
        <v>8.313699999999999</v>
      </c>
      <c r="E19" s="20">
        <v>8.6932999999999989</v>
      </c>
      <c r="F19" s="20">
        <f t="shared" si="2"/>
        <v>0.37959999999999994</v>
      </c>
      <c r="G19" s="21">
        <f t="shared" si="3"/>
        <v>4.56595739562409</v>
      </c>
      <c r="H19" s="21">
        <f t="shared" si="0"/>
        <v>0.7735000000000003</v>
      </c>
      <c r="I19" s="22">
        <f t="shared" si="1"/>
        <v>9.7666607742619824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1.9402000000000004</v>
      </c>
      <c r="D20" s="20">
        <v>2.0341000000000005</v>
      </c>
      <c r="E20" s="20">
        <v>2.7389999999999999</v>
      </c>
      <c r="F20" s="20">
        <f t="shared" si="2"/>
        <v>0.70489999999999942</v>
      </c>
      <c r="G20" s="21">
        <f t="shared" si="3"/>
        <v>34.654146797109249</v>
      </c>
      <c r="H20" s="21">
        <f t="shared" si="0"/>
        <v>0.79879999999999951</v>
      </c>
      <c r="I20" s="22">
        <f t="shared" si="1"/>
        <v>41.171013297598151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4.3136999999999999</v>
      </c>
      <c r="D21" s="20">
        <v>4.7906000000000013</v>
      </c>
      <c r="E21" s="20">
        <v>4.6040499999999991</v>
      </c>
      <c r="F21" s="20">
        <f t="shared" si="2"/>
        <v>-0.18655000000000221</v>
      </c>
      <c r="G21" s="21">
        <f t="shared" si="3"/>
        <v>-3.8940842483196709</v>
      </c>
      <c r="H21" s="21">
        <f t="shared" si="0"/>
        <v>0.29034999999999922</v>
      </c>
      <c r="I21" s="22">
        <f t="shared" si="1"/>
        <v>6.7308806824767418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0.1019</v>
      </c>
      <c r="D22" s="20">
        <v>0.10710000000000001</v>
      </c>
      <c r="E22" s="20">
        <v>7.7699999999999991E-2</v>
      </c>
      <c r="F22" s="20">
        <f t="shared" si="2"/>
        <v>-2.9400000000000023E-2</v>
      </c>
      <c r="G22" s="21">
        <f t="shared" si="3"/>
        <v>-27.450980392156882</v>
      </c>
      <c r="H22" s="21">
        <f t="shared" si="0"/>
        <v>-2.4200000000000013E-2</v>
      </c>
      <c r="I22" s="22">
        <f t="shared" si="1"/>
        <v>-23.748773307163898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0.41149999999999998</v>
      </c>
      <c r="D23" s="20">
        <v>0.42549999999999999</v>
      </c>
      <c r="E23" s="20">
        <v>1.2223000000000002</v>
      </c>
      <c r="F23" s="20">
        <f t="shared" ref="F23:F43" si="4">+E23-D23</f>
        <v>0.79680000000000017</v>
      </c>
      <c r="G23" s="21">
        <f t="shared" si="3"/>
        <v>187.26204465334905</v>
      </c>
      <c r="H23" s="21">
        <f t="shared" ref="H23:H43" si="5">+E23-C23</f>
        <v>0.81080000000000019</v>
      </c>
      <c r="I23" s="22">
        <f t="shared" si="1"/>
        <v>197.03523693803163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11.308199999999999</v>
      </c>
      <c r="D24" s="15">
        <f>SUM(D25:D29)</f>
        <v>2.9502999999999995</v>
      </c>
      <c r="E24" s="15">
        <f>SUM(E25:E29)</f>
        <v>12.7956</v>
      </c>
      <c r="F24" s="15">
        <f>+E24-D24</f>
        <v>9.8453000000000017</v>
      </c>
      <c r="G24" s="16">
        <f t="shared" ref="G24:G43" si="6">+F24/D24*100</f>
        <v>333.70504694437864</v>
      </c>
      <c r="H24" s="16">
        <f t="shared" si="5"/>
        <v>1.4874000000000009</v>
      </c>
      <c r="I24" s="17">
        <f t="shared" ref="I24:I43" si="7">+H24/C24*100</f>
        <v>13.153286995277771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1.6556</v>
      </c>
      <c r="D25" s="20">
        <v>1.667</v>
      </c>
      <c r="E25" s="20">
        <v>2.9383000000000004</v>
      </c>
      <c r="F25" s="20">
        <f t="shared" si="4"/>
        <v>1.2713000000000003</v>
      </c>
      <c r="G25" s="21">
        <f t="shared" si="6"/>
        <v>76.26274745050992</v>
      </c>
      <c r="H25" s="21">
        <f t="shared" si="5"/>
        <v>1.2827000000000004</v>
      </c>
      <c r="I25" s="22">
        <f t="shared" si="7"/>
        <v>77.476443585407125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0.13519999999999999</v>
      </c>
      <c r="D26" s="20">
        <v>0.14439999999999997</v>
      </c>
      <c r="E26" s="20">
        <v>0.15029999999999999</v>
      </c>
      <c r="F26" s="20">
        <f t="shared" si="4"/>
        <v>5.9000000000000163E-3</v>
      </c>
      <c r="G26" s="21">
        <f t="shared" si="6"/>
        <v>4.085872576177298</v>
      </c>
      <c r="H26" s="21">
        <f t="shared" si="5"/>
        <v>1.5100000000000002E-2</v>
      </c>
      <c r="I26" s="22">
        <f t="shared" si="7"/>
        <v>11.168639053254442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1.2114</v>
      </c>
      <c r="D28" s="20">
        <v>1.1388999999999998</v>
      </c>
      <c r="E28" s="20">
        <v>1.2514000000000001</v>
      </c>
      <c r="F28" s="20">
        <f t="shared" si="4"/>
        <v>0.11250000000000027</v>
      </c>
      <c r="G28" s="21">
        <f t="shared" si="6"/>
        <v>9.8779524102204128</v>
      </c>
      <c r="H28" s="21">
        <f t="shared" si="5"/>
        <v>4.0000000000000036E-2</v>
      </c>
      <c r="I28" s="22">
        <f t="shared" si="7"/>
        <v>3.3019646689780449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8.3059999999999992</v>
      </c>
      <c r="D29" s="20">
        <v>0</v>
      </c>
      <c r="E29" s="20">
        <f>+E30+E31</f>
        <v>8.4556000000000004</v>
      </c>
      <c r="F29" s="20">
        <f t="shared" si="4"/>
        <v>8.4556000000000004</v>
      </c>
      <c r="G29" s="30" t="e">
        <f t="shared" si="6"/>
        <v>#DIV/0!</v>
      </c>
      <c r="H29" s="21">
        <f t="shared" si="5"/>
        <v>0.14960000000000129</v>
      </c>
      <c r="I29" s="22">
        <f t="shared" si="7"/>
        <v>1.8011076330363751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5.1650999999999998</v>
      </c>
      <c r="D30" s="20"/>
      <c r="E30" s="20">
        <v>5.2705000000000002</v>
      </c>
      <c r="F30" s="20">
        <f t="shared" si="4"/>
        <v>5.2705000000000002</v>
      </c>
      <c r="G30" s="30" t="e">
        <f t="shared" si="6"/>
        <v>#DIV/0!</v>
      </c>
      <c r="H30" s="21">
        <f t="shared" si="5"/>
        <v>0.10540000000000038</v>
      </c>
      <c r="I30" s="22">
        <f t="shared" si="7"/>
        <v>2.0406187682716772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3.1408999999999998</v>
      </c>
      <c r="D31" s="20"/>
      <c r="E31" s="20">
        <v>3.1850999999999998</v>
      </c>
      <c r="F31" s="20">
        <f t="shared" si="4"/>
        <v>3.1850999999999998</v>
      </c>
      <c r="G31" s="30" t="e">
        <f t="shared" si="6"/>
        <v>#DIV/0!</v>
      </c>
      <c r="H31" s="21">
        <f t="shared" si="5"/>
        <v>4.4200000000000017E-2</v>
      </c>
      <c r="I31" s="22">
        <f t="shared" si="7"/>
        <v>1.4072399630679111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17.032799999999998</v>
      </c>
      <c r="D32" s="15">
        <f>SUM(D33:D39)</f>
        <v>17.311700000000002</v>
      </c>
      <c r="E32" s="15">
        <f>SUM(E33:E39)</f>
        <v>18.119600000000002</v>
      </c>
      <c r="F32" s="15">
        <f t="shared" si="4"/>
        <v>0.80790000000000006</v>
      </c>
      <c r="G32" s="16">
        <f t="shared" si="6"/>
        <v>4.6667860464310262</v>
      </c>
      <c r="H32" s="16">
        <f t="shared" si="5"/>
        <v>1.0868000000000038</v>
      </c>
      <c r="I32" s="17">
        <f t="shared" si="7"/>
        <v>6.3806303132779334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0.72689999999999999</v>
      </c>
      <c r="D33" s="20">
        <v>0.71099999999999997</v>
      </c>
      <c r="E33" s="20">
        <v>0.83290000000000008</v>
      </c>
      <c r="F33" s="20">
        <f t="shared" si="4"/>
        <v>0.12190000000000012</v>
      </c>
      <c r="G33" s="21">
        <f t="shared" si="6"/>
        <v>17.14486638537273</v>
      </c>
      <c r="H33" s="21">
        <f t="shared" si="5"/>
        <v>0.10600000000000009</v>
      </c>
      <c r="I33" s="22">
        <f t="shared" si="7"/>
        <v>14.582473517677824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7.9833999999999996</v>
      </c>
      <c r="D34" s="20">
        <v>7.9758000000000004</v>
      </c>
      <c r="E34" s="20">
        <v>8.0077000000000016</v>
      </c>
      <c r="F34" s="20">
        <f t="shared" si="4"/>
        <v>3.190000000000115E-2</v>
      </c>
      <c r="G34" s="21">
        <f t="shared" si="6"/>
        <v>0.3999598786328788</v>
      </c>
      <c r="H34" s="21">
        <f t="shared" si="5"/>
        <v>2.4300000000001987E-2</v>
      </c>
      <c r="I34" s="22">
        <f t="shared" si="7"/>
        <v>0.3043815918030161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4.0125000000000002</v>
      </c>
      <c r="D35" s="20">
        <v>4.0079000000000002</v>
      </c>
      <c r="E35" s="20">
        <v>4.0244999999999997</v>
      </c>
      <c r="F35" s="20">
        <f t="shared" si="4"/>
        <v>1.6599999999999504E-2</v>
      </c>
      <c r="G35" s="21">
        <f t="shared" si="6"/>
        <v>0.41418199056861454</v>
      </c>
      <c r="H35" s="21">
        <f t="shared" si="5"/>
        <v>1.1999999999999567E-2</v>
      </c>
      <c r="I35" s="22">
        <f t="shared" si="7"/>
        <v>0.29906542056073687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</v>
      </c>
      <c r="D36" s="20">
        <v>0</v>
      </c>
      <c r="E36" s="20">
        <v>0</v>
      </c>
      <c r="F36" s="20">
        <f t="shared" si="4"/>
        <v>0</v>
      </c>
      <c r="G36" s="30" t="e">
        <f t="shared" si="6"/>
        <v>#DIV/0!</v>
      </c>
      <c r="H36" s="21">
        <f t="shared" si="5"/>
        <v>0</v>
      </c>
      <c r="I36" s="32" t="e">
        <f t="shared" si="7"/>
        <v>#DIV/0!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57</v>
      </c>
      <c r="C38" s="20">
        <v>4.3044999999999991</v>
      </c>
      <c r="D38" s="20">
        <v>4.6113999999999988</v>
      </c>
      <c r="E38" s="20">
        <v>5.2544999999999993</v>
      </c>
      <c r="F38" s="20">
        <f t="shared" si="4"/>
        <v>0.64310000000000045</v>
      </c>
      <c r="G38" s="21">
        <f t="shared" si="6"/>
        <v>13.945873270590289</v>
      </c>
      <c r="H38" s="21">
        <f>+E38-C38</f>
        <v>0.95000000000000018</v>
      </c>
      <c r="I38" s="22">
        <f t="shared" si="7"/>
        <v>22.06992682076897</v>
      </c>
      <c r="K38" s="37"/>
      <c r="L38" s="37"/>
      <c r="M38" s="37"/>
      <c r="N38" s="2"/>
    </row>
    <row r="39" spans="1:14" ht="16.5" customHeight="1" x14ac:dyDescent="0.2">
      <c r="A39" s="2"/>
      <c r="B39" s="19" t="s">
        <v>58</v>
      </c>
      <c r="C39" s="20">
        <v>5.4999999999999997E-3</v>
      </c>
      <c r="D39" s="20">
        <v>5.5999999999999999E-3</v>
      </c>
      <c r="E39" s="20">
        <v>0</v>
      </c>
      <c r="F39" s="20">
        <f t="shared" si="4"/>
        <v>-5.5999999999999999E-3</v>
      </c>
      <c r="G39" s="21">
        <f t="shared" si="6"/>
        <v>-100</v>
      </c>
      <c r="H39" s="21">
        <f>+E39-C39</f>
        <v>-5.4999999999999997E-3</v>
      </c>
      <c r="I39" s="22">
        <f t="shared" si="7"/>
        <v>-100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f>SUM(C41:C43)</f>
        <v>13.806799999999999</v>
      </c>
      <c r="D40" s="15">
        <f>SUM(D41:D43)</f>
        <v>16.776899999999998</v>
      </c>
      <c r="E40" s="15">
        <f>SUM(E41:E43)</f>
        <v>13.700200000000002</v>
      </c>
      <c r="F40" s="15">
        <f t="shared" si="4"/>
        <v>-3.0766999999999953</v>
      </c>
      <c r="G40" s="16">
        <f t="shared" si="6"/>
        <v>-18.338906472590264</v>
      </c>
      <c r="H40" s="16">
        <f t="shared" si="5"/>
        <v>-0.1065999999999967</v>
      </c>
      <c r="I40" s="17">
        <f t="shared" si="7"/>
        <v>-0.772083321261963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3.4568999999999996</v>
      </c>
      <c r="D41" s="20">
        <v>1.458</v>
      </c>
      <c r="E41" s="20">
        <v>3.5511000000000004</v>
      </c>
      <c r="F41" s="20">
        <f t="shared" si="4"/>
        <v>2.0931000000000006</v>
      </c>
      <c r="G41" s="21">
        <f t="shared" si="6"/>
        <v>143.55967078189303</v>
      </c>
      <c r="H41" s="21">
        <f t="shared" si="5"/>
        <v>9.4200000000000728E-2</v>
      </c>
      <c r="I41" s="22">
        <f t="shared" si="7"/>
        <v>2.7249848129827519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1.1325000000000001</v>
      </c>
      <c r="D42" s="20">
        <v>0</v>
      </c>
      <c r="E42" s="20">
        <v>1.9934000000000001</v>
      </c>
      <c r="F42" s="20">
        <f t="shared" si="4"/>
        <v>1.9934000000000001</v>
      </c>
      <c r="G42" s="30" t="e">
        <f t="shared" si="6"/>
        <v>#DIV/0!</v>
      </c>
      <c r="H42" s="21">
        <f t="shared" si="5"/>
        <v>0.8609</v>
      </c>
      <c r="I42" s="22">
        <f t="shared" si="7"/>
        <v>76.017660044150105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v>9.2173999999999996</v>
      </c>
      <c r="D43" s="20">
        <v>15.318899999999998</v>
      </c>
      <c r="E43" s="20">
        <v>8.1557000000000013</v>
      </c>
      <c r="F43" s="20">
        <f t="shared" si="4"/>
        <v>-7.1631999999999962</v>
      </c>
      <c r="G43" s="21">
        <f t="shared" si="6"/>
        <v>-46.760537636514357</v>
      </c>
      <c r="H43" s="21">
        <f t="shared" si="5"/>
        <v>-1.0616999999999983</v>
      </c>
      <c r="I43" s="22">
        <f t="shared" si="7"/>
        <v>-11.518432529780615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Ings19xmes</vt:lpstr>
      <vt:lpstr>Ings19vrsPto.eIng18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Fermin Garcia</cp:lastModifiedBy>
  <cp:lastPrinted>2019-02-01T19:23:08Z</cp:lastPrinted>
  <dcterms:created xsi:type="dcterms:W3CDTF">2010-02-17T22:24:39Z</dcterms:created>
  <dcterms:modified xsi:type="dcterms:W3CDTF">2019-02-06T16:12:38Z</dcterms:modified>
</cp:coreProperties>
</file>