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.navarro\Documents\AVISOS DE MH\DGPEF\ingreso corrientes\"/>
    </mc:Choice>
  </mc:AlternateContent>
  <bookViews>
    <workbookView xWindow="0" yWindow="0" windowWidth="28800" windowHeight="1170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H43" i="2" s="1"/>
  <c r="I43" i="2" s="1"/>
  <c r="D43" i="2"/>
  <c r="C43" i="2"/>
  <c r="H42" i="2"/>
  <c r="I42" i="2" s="1"/>
  <c r="F42" i="2"/>
  <c r="G42" i="2" s="1"/>
  <c r="H41" i="2"/>
  <c r="I41" i="2" s="1"/>
  <c r="F41" i="2"/>
  <c r="G41" i="2" s="1"/>
  <c r="H40" i="2"/>
  <c r="I40" i="2" s="1"/>
  <c r="F40" i="2"/>
  <c r="G40" i="2" s="1"/>
  <c r="I39" i="2"/>
  <c r="H39" i="2"/>
  <c r="F39" i="2"/>
  <c r="G39" i="2" s="1"/>
  <c r="H38" i="2"/>
  <c r="I38" i="2" s="1"/>
  <c r="F38" i="2"/>
  <c r="G38" i="2" s="1"/>
  <c r="H37" i="2"/>
  <c r="I37" i="2" s="1"/>
  <c r="F37" i="2"/>
  <c r="G37" i="2" s="1"/>
  <c r="H36" i="2"/>
  <c r="I36" i="2" s="1"/>
  <c r="F36" i="2"/>
  <c r="G36" i="2" s="1"/>
  <c r="I35" i="2"/>
  <c r="H35" i="2"/>
  <c r="F35" i="2"/>
  <c r="G35" i="2" s="1"/>
  <c r="H34" i="2"/>
  <c r="I34" i="2" s="1"/>
  <c r="F34" i="2"/>
  <c r="G34" i="2" s="1"/>
  <c r="H33" i="2"/>
  <c r="I33" i="2" s="1"/>
  <c r="F33" i="2"/>
  <c r="G33" i="2" s="1"/>
  <c r="E32" i="2"/>
  <c r="D32" i="2"/>
  <c r="C32" i="2"/>
  <c r="H31" i="2"/>
  <c r="I31" i="2" s="1"/>
  <c r="F31" i="2"/>
  <c r="G31" i="2" s="1"/>
  <c r="H30" i="2"/>
  <c r="I30" i="2" s="1"/>
  <c r="G30" i="2"/>
  <c r="F30" i="2"/>
  <c r="E29" i="2"/>
  <c r="E24" i="2" s="1"/>
  <c r="C29" i="2"/>
  <c r="C24" i="2" s="1"/>
  <c r="I28" i="2"/>
  <c r="H28" i="2"/>
  <c r="F28" i="2"/>
  <c r="G28" i="2" s="1"/>
  <c r="H27" i="2"/>
  <c r="I27" i="2" s="1"/>
  <c r="F27" i="2"/>
  <c r="G27" i="2" s="1"/>
  <c r="H26" i="2"/>
  <c r="I26" i="2" s="1"/>
  <c r="F26" i="2"/>
  <c r="G26" i="2" s="1"/>
  <c r="H25" i="2"/>
  <c r="I25" i="2" s="1"/>
  <c r="F25" i="2"/>
  <c r="G25" i="2" s="1"/>
  <c r="D24" i="2"/>
  <c r="H23" i="2"/>
  <c r="I23" i="2" s="1"/>
  <c r="F23" i="2"/>
  <c r="G23" i="2" s="1"/>
  <c r="I22" i="2"/>
  <c r="H22" i="2"/>
  <c r="F22" i="2"/>
  <c r="G22" i="2" s="1"/>
  <c r="H21" i="2"/>
  <c r="I21" i="2" s="1"/>
  <c r="F21" i="2"/>
  <c r="G21" i="2" s="1"/>
  <c r="H20" i="2"/>
  <c r="I20" i="2" s="1"/>
  <c r="F20" i="2"/>
  <c r="G20" i="2" s="1"/>
  <c r="H19" i="2"/>
  <c r="I19" i="2" s="1"/>
  <c r="F19" i="2"/>
  <c r="G19" i="2" s="1"/>
  <c r="I18" i="2"/>
  <c r="H18" i="2"/>
  <c r="F18" i="2"/>
  <c r="G18" i="2" s="1"/>
  <c r="E17" i="2"/>
  <c r="H17" i="2" s="1"/>
  <c r="I17" i="2" s="1"/>
  <c r="D17" i="2"/>
  <c r="C17" i="2"/>
  <c r="H16" i="2"/>
  <c r="I16" i="2" s="1"/>
  <c r="F16" i="2"/>
  <c r="G16" i="2" s="1"/>
  <c r="H15" i="2"/>
  <c r="I15" i="2" s="1"/>
  <c r="F15" i="2"/>
  <c r="G15" i="2" s="1"/>
  <c r="H14" i="2"/>
  <c r="I14" i="2" s="1"/>
  <c r="F14" i="2"/>
  <c r="G14" i="2" s="1"/>
  <c r="H13" i="2"/>
  <c r="I13" i="2" s="1"/>
  <c r="G13" i="2"/>
  <c r="F13" i="2"/>
  <c r="E12" i="2"/>
  <c r="H12" i="2" s="1"/>
  <c r="I12" i="2" s="1"/>
  <c r="D12" i="2"/>
  <c r="C12" i="2"/>
  <c r="H11" i="2"/>
  <c r="I11" i="2" s="1"/>
  <c r="F11" i="2"/>
  <c r="G11" i="2" s="1"/>
  <c r="H10" i="2"/>
  <c r="I10" i="2" s="1"/>
  <c r="F10" i="2"/>
  <c r="G10" i="2" s="1"/>
  <c r="E9" i="2"/>
  <c r="D9" i="2"/>
  <c r="C9" i="2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2" i="1"/>
  <c r="Q42" i="1" s="1"/>
  <c r="R42" i="1" s="1"/>
  <c r="P41" i="1"/>
  <c r="Q41" i="1" s="1"/>
  <c r="R41" i="1" s="1"/>
  <c r="P40" i="1"/>
  <c r="Q40" i="1" s="1"/>
  <c r="R40" i="1" s="1"/>
  <c r="P39" i="1"/>
  <c r="Q39" i="1" s="1"/>
  <c r="R39" i="1" s="1"/>
  <c r="P38" i="1"/>
  <c r="Q38" i="1" s="1"/>
  <c r="R38" i="1" s="1"/>
  <c r="P37" i="1"/>
  <c r="Q37" i="1" s="1"/>
  <c r="R37" i="1" s="1"/>
  <c r="P36" i="1"/>
  <c r="Q36" i="1" s="1"/>
  <c r="R36" i="1" s="1"/>
  <c r="P35" i="1"/>
  <c r="Q35" i="1" s="1"/>
  <c r="R35" i="1" s="1"/>
  <c r="P34" i="1"/>
  <c r="Q34" i="1" s="1"/>
  <c r="R34" i="1" s="1"/>
  <c r="P33" i="1"/>
  <c r="Q33" i="1" s="1"/>
  <c r="R33" i="1" s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Q32" i="1" s="1"/>
  <c r="R32" i="1" s="1"/>
  <c r="C32" i="1"/>
  <c r="P31" i="1"/>
  <c r="Q31" i="1" s="1"/>
  <c r="R31" i="1" s="1"/>
  <c r="P30" i="1"/>
  <c r="Q30" i="1" s="1"/>
  <c r="R30" i="1" s="1"/>
  <c r="O29" i="1"/>
  <c r="O24" i="1" s="1"/>
  <c r="O8" i="1" s="1"/>
  <c r="O7" i="1" s="1"/>
  <c r="N29" i="1"/>
  <c r="M29" i="1"/>
  <c r="L29" i="1"/>
  <c r="L24" i="1" s="1"/>
  <c r="K29" i="1"/>
  <c r="K24" i="1" s="1"/>
  <c r="J29" i="1"/>
  <c r="I29" i="1"/>
  <c r="H29" i="1"/>
  <c r="H24" i="1" s="1"/>
  <c r="G29" i="1"/>
  <c r="G24" i="1" s="1"/>
  <c r="G8" i="1" s="1"/>
  <c r="G7" i="1" s="1"/>
  <c r="F29" i="1"/>
  <c r="E29" i="1"/>
  <c r="D29" i="1"/>
  <c r="C29" i="1"/>
  <c r="C24" i="1" s="1"/>
  <c r="P28" i="1"/>
  <c r="Q28" i="1" s="1"/>
  <c r="R28" i="1" s="1"/>
  <c r="P27" i="1"/>
  <c r="Q27" i="1" s="1"/>
  <c r="R27" i="1" s="1"/>
  <c r="P26" i="1"/>
  <c r="Q26" i="1" s="1"/>
  <c r="R26" i="1" s="1"/>
  <c r="P25" i="1"/>
  <c r="Q25" i="1" s="1"/>
  <c r="R25" i="1" s="1"/>
  <c r="N24" i="1"/>
  <c r="M24" i="1"/>
  <c r="J24" i="1"/>
  <c r="I24" i="1"/>
  <c r="F24" i="1"/>
  <c r="E24" i="1"/>
  <c r="P23" i="1"/>
  <c r="Q23" i="1" s="1"/>
  <c r="R23" i="1" s="1"/>
  <c r="Q22" i="1"/>
  <c r="R22" i="1" s="1"/>
  <c r="P22" i="1"/>
  <c r="P21" i="1"/>
  <c r="Q21" i="1" s="1"/>
  <c r="R21" i="1" s="1"/>
  <c r="P20" i="1"/>
  <c r="Q20" i="1" s="1"/>
  <c r="R20" i="1" s="1"/>
  <c r="P19" i="1"/>
  <c r="Q19" i="1" s="1"/>
  <c r="R19" i="1" s="1"/>
  <c r="P18" i="1"/>
  <c r="Q18" i="1" s="1"/>
  <c r="R18" i="1" s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Q16" i="1" s="1"/>
  <c r="R16" i="1" s="1"/>
  <c r="P15" i="1"/>
  <c r="Q15" i="1" s="1"/>
  <c r="R15" i="1" s="1"/>
  <c r="P14" i="1"/>
  <c r="Q14" i="1" s="1"/>
  <c r="R14" i="1" s="1"/>
  <c r="P13" i="1"/>
  <c r="Q13" i="1" s="1"/>
  <c r="R13" i="1" s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Q11" i="1" s="1"/>
  <c r="R11" i="1" s="1"/>
  <c r="P10" i="1"/>
  <c r="Q10" i="1" s="1"/>
  <c r="R10" i="1" s="1"/>
  <c r="O9" i="1"/>
  <c r="N9" i="1"/>
  <c r="M9" i="1"/>
  <c r="L9" i="1"/>
  <c r="K9" i="1"/>
  <c r="J9" i="1"/>
  <c r="J8" i="1" s="1"/>
  <c r="J7" i="1" s="1"/>
  <c r="I9" i="1"/>
  <c r="H9" i="1"/>
  <c r="G9" i="1"/>
  <c r="F9" i="1"/>
  <c r="E9" i="1"/>
  <c r="D9" i="1"/>
  <c r="C9" i="1"/>
  <c r="N8" i="1"/>
  <c r="N7" i="1" s="1"/>
  <c r="F8" i="1"/>
  <c r="F7" i="1" s="1"/>
  <c r="C8" i="1" l="1"/>
  <c r="C7" i="1" s="1"/>
  <c r="K8" i="1"/>
  <c r="K7" i="1" s="1"/>
  <c r="P29" i="1"/>
  <c r="Q29" i="1" s="1"/>
  <c r="R29" i="1" s="1"/>
  <c r="F43" i="2"/>
  <c r="G43" i="2" s="1"/>
  <c r="P12" i="1"/>
  <c r="Q12" i="1" s="1"/>
  <c r="R12" i="1" s="1"/>
  <c r="H8" i="1"/>
  <c r="H7" i="1" s="1"/>
  <c r="L8" i="1"/>
  <c r="L7" i="1" s="1"/>
  <c r="P17" i="1"/>
  <c r="Q17" i="1" s="1"/>
  <c r="R17" i="1" s="1"/>
  <c r="P43" i="1"/>
  <c r="Q43" i="1" s="1"/>
  <c r="R43" i="1" s="1"/>
  <c r="H9" i="2"/>
  <c r="I9" i="2" s="1"/>
  <c r="P9" i="1"/>
  <c r="Q9" i="1" s="1"/>
  <c r="R9" i="1" s="1"/>
  <c r="E8" i="1"/>
  <c r="E7" i="1" s="1"/>
  <c r="I8" i="1"/>
  <c r="I7" i="1" s="1"/>
  <c r="M8" i="1"/>
  <c r="M7" i="1" s="1"/>
  <c r="D24" i="1"/>
  <c r="P24" i="1" s="1"/>
  <c r="Q24" i="1" s="1"/>
  <c r="R24" i="1" s="1"/>
  <c r="F9" i="2"/>
  <c r="G9" i="2" s="1"/>
  <c r="H32" i="2"/>
  <c r="I32" i="2" s="1"/>
  <c r="H24" i="2"/>
  <c r="I24" i="2" s="1"/>
  <c r="F24" i="2"/>
  <c r="G24" i="2" s="1"/>
  <c r="E8" i="2"/>
  <c r="H29" i="2"/>
  <c r="I29" i="2" s="1"/>
  <c r="C8" i="2"/>
  <c r="C7" i="2" s="1"/>
  <c r="F17" i="2"/>
  <c r="G17" i="2" s="1"/>
  <c r="F32" i="2"/>
  <c r="G32" i="2" s="1"/>
  <c r="D8" i="2"/>
  <c r="D7" i="2" s="1"/>
  <c r="F12" i="2"/>
  <c r="G12" i="2" s="1"/>
  <c r="F29" i="2"/>
  <c r="G29" i="2" s="1"/>
  <c r="D8" i="1"/>
  <c r="H8" i="2" l="1"/>
  <c r="I8" i="2" s="1"/>
  <c r="F8" i="2"/>
  <c r="G8" i="2" s="1"/>
  <c r="E7" i="2"/>
  <c r="P8" i="1"/>
  <c r="Q8" i="1" s="1"/>
  <c r="R8" i="1" s="1"/>
  <c r="D7" i="1"/>
  <c r="P7" i="1" s="1"/>
  <c r="Q7" i="1" s="1"/>
  <c r="R7" i="1" s="1"/>
  <c r="H7" i="2" l="1"/>
  <c r="I7" i="2" s="1"/>
  <c r="F7" i="2"/>
  <c r="G7" i="2" s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<sst xmlns="http://schemas.openxmlformats.org/spreadsheetml/2006/main" count="115" uniqueCount="67">
  <si>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</si>
  <si>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</si>
  <si>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2017</t>
  </si>
  <si>
    <t>Año 2018</t>
  </si>
  <si>
    <t>Variaciones</t>
  </si>
  <si>
    <t>Al  30 Nov.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</si>
  <si>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</si>
  <si>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</si>
  <si>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</si>
  <si>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</si>
  <si>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</si>
  <si>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</si>
  <si>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</si>
  <si>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</si>
  <si>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</si>
  <si>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</si>
  <si>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</si>
  <si>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</si>
  <si>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Al   30 Nov.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</si>
  <si>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</si>
  <si>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</si>
  <si>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</si>
  <si>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</si>
  <si>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</si>
  <si>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</si>
  <si>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</si>
  <si>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</si>
  <si>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</si>
  <si>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</si>
  <si>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</si>
  <si>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</si>
  <si>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</si>
  <si>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</si>
  <si>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</si>
  <si>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</si>
  <si>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</si>
  <si>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</si>
  <si>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</si>
  <si>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</si>
  <si>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</si>
  <si>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</si>
  <si>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</si>
  <si>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</si>
  <si>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</si>
  <si>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</si>
  <si>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</si>
  <si>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</si>
  <si>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</si>
  <si>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</si>
  <si>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</si>
  <si>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</si>
  <si>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</si>
  <si>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</si>
  <si>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</si>
  <si>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</si>
  <si>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</si>
  <si>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</si>
  <si>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t>Fuente: Dirección General de Tesorería</t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</si>
  <si>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</si>
  <si>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2018</t>
  </si>
  <si>
    <t>Variac. 18 / Pto. 18</t>
  </si>
  <si>
    <t>Variac. 18 / 17</t>
  </si>
  <si>
    <t xml:space="preserve">Abs. </t>
  </si>
  <si>
    <t>INGRESOS CORRIENTES Y CONTRIBUCIONES (1+2)</t>
  </si>
  <si>
    <t>DERECHOS ARANCELARIOS A LA IMPORTACION</t>
  </si>
  <si>
    <t>INGRESOS AL  30 DE NOVIEMBRE DE 2018, VRS EJECUTADO  2017 (preliminar)</t>
  </si>
  <si>
    <t>COMPARATIVO ACUMULADO AL  30 DE NOVIEMBRE DE 2018, VRS EJECUTADO  2017 Y PRESUPUESTO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</si>
</sst>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164" fontId="1" fillId="2" borderId="9" xfId="0" applyNumberFormat="1" applyFont="1" applyFill="1" applyBorder="1" applyAlignment="1"/>
    <xf numFmtId="164" fontId="1" fillId="2" borderId="9" xfId="0" applyNumberFormat="1" applyFont="1" applyFill="1" applyBorder="1"/>
    <xf numFmtId="164" fontId="1" fillId="2" borderId="12" xfId="0" applyNumberFormat="1" applyFont="1" applyFill="1" applyBorder="1"/>
    <xf numFmtId="165" fontId="0" fillId="0" borderId="0" xfId="0" applyNumberFormat="1" applyFill="1"/>
    <xf numFmtId="0" fontId="1" fillId="2" borderId="7" xfId="0" applyFont="1" applyFill="1" applyBorder="1"/>
    <xf numFmtId="164" fontId="1" fillId="2" borderId="8" xfId="0" applyNumberFormat="1" applyFont="1" applyFill="1" applyBorder="1"/>
    <xf numFmtId="164" fontId="1" fillId="2" borderId="10" xfId="0" applyNumberFormat="1" applyFont="1" applyFill="1" applyBorder="1"/>
    <xf numFmtId="0" fontId="1" fillId="2" borderId="7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2"/>
    </xf>
    <xf numFmtId="164" fontId="3" fillId="2" borderId="8" xfId="0" applyNumberFormat="1" applyFont="1" applyFill="1" applyBorder="1"/>
    <xf numFmtId="164" fontId="3" fillId="2" borderId="10" xfId="0" applyNumberFormat="1" applyFont="1" applyFill="1" applyBorder="1"/>
    <xf numFmtId="164" fontId="4" fillId="2" borderId="10" xfId="0" applyNumberFormat="1" applyFont="1" applyFill="1" applyBorder="1"/>
    <xf numFmtId="0" fontId="3" fillId="2" borderId="7" xfId="0" applyFont="1" applyFill="1" applyBorder="1" applyAlignment="1">
      <alignment horizontal="left" indent="3"/>
    </xf>
    <xf numFmtId="0" fontId="1" fillId="2" borderId="13" xfId="0" applyFont="1" applyFill="1" applyBorder="1"/>
    <xf numFmtId="164" fontId="1" fillId="2" borderId="14" xfId="0" applyNumberFormat="1" applyFont="1" applyFill="1" applyBorder="1"/>
    <xf numFmtId="164" fontId="6" fillId="2" borderId="15" xfId="0" applyNumberFormat="1" applyFont="1" applyFill="1" applyBorder="1"/>
    <xf numFmtId="0" fontId="7" fillId="2" borderId="0" xfId="0" applyFont="1" applyFill="1"/>
    <xf numFmtId="0" fontId="8" fillId="2" borderId="0" xfId="0" applyFont="1" applyFill="1" applyBorder="1"/>
    <xf numFmtId="0" fontId="2" fillId="0" borderId="0" xfId="0" applyFont="1" applyAlignment="1"/>
    <xf numFmtId="0" fontId="7" fillId="0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3" fillId="2" borderId="18" xfId="0" applyNumberFormat="1" applyFont="1" applyFill="1" applyBorder="1"/>
    <xf numFmtId="164" fontId="4" fillId="2" borderId="18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M4" sqref="M4"/>
    </sheetView>
  </sheetViews>
  <sheetFormatPr baseColWidth="10" defaultRowHeight="15" x14ac:dyDescent="0.25"/>
  <cols>
    <col min="2" max="2" width="59.5703125" customWidth="1"/>
    <col min="3" max="3" width="10.7109375" customWidth="1"/>
    <col min="4" max="5" width="7.85546875" customWidth="1"/>
    <col min="6" max="6" width="8" customWidth="1"/>
    <col min="7" max="14" width="7.7109375" customWidth="1"/>
    <col min="15" max="15" width="7.7109375" hidden="1" customWidth="1"/>
    <col min="16" max="16" width="10.7109375" customWidth="1"/>
    <col min="17" max="18" width="9.7109375" customWidth="1"/>
    <col min="21" max="21" width="13.7109375" bestFit="1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70" width="7.7109375" customWidth="1"/>
    <col min="271" max="271" width="0" hidden="1" customWidth="1"/>
    <col min="272" max="272" width="10.7109375" customWidth="1"/>
    <col min="273" max="274" width="9.7109375" customWidth="1"/>
    <col min="277" max="277" width="13.7109375" bestFit="1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6" width="7.7109375" customWidth="1"/>
    <col min="527" max="527" width="0" hidden="1" customWidth="1"/>
    <col min="528" max="528" width="10.7109375" customWidth="1"/>
    <col min="529" max="530" width="9.7109375" customWidth="1"/>
    <col min="533" max="533" width="13.7109375" bestFit="1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2" width="7.7109375" customWidth="1"/>
    <col min="783" max="783" width="0" hidden="1" customWidth="1"/>
    <col min="784" max="784" width="10.7109375" customWidth="1"/>
    <col min="785" max="786" width="9.7109375" customWidth="1"/>
    <col min="789" max="789" width="13.7109375" bestFit="1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8" width="7.7109375" customWidth="1"/>
    <col min="1039" max="1039" width="0" hidden="1" customWidth="1"/>
    <col min="1040" max="1040" width="10.7109375" customWidth="1"/>
    <col min="1041" max="1042" width="9.7109375" customWidth="1"/>
    <col min="1045" max="1045" width="13.7109375" bestFit="1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4" width="7.7109375" customWidth="1"/>
    <col min="1295" max="1295" width="0" hidden="1" customWidth="1"/>
    <col min="1296" max="1296" width="10.7109375" customWidth="1"/>
    <col min="1297" max="1298" width="9.7109375" customWidth="1"/>
    <col min="1301" max="1301" width="13.7109375" bestFit="1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50" width="7.7109375" customWidth="1"/>
    <col min="1551" max="1551" width="0" hidden="1" customWidth="1"/>
    <col min="1552" max="1552" width="10.7109375" customWidth="1"/>
    <col min="1553" max="1554" width="9.7109375" customWidth="1"/>
    <col min="1557" max="1557" width="13.7109375" bestFit="1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6" width="7.7109375" customWidth="1"/>
    <col min="1807" max="1807" width="0" hidden="1" customWidth="1"/>
    <col min="1808" max="1808" width="10.7109375" customWidth="1"/>
    <col min="1809" max="1810" width="9.7109375" customWidth="1"/>
    <col min="1813" max="1813" width="13.7109375" bestFit="1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2" width="7.7109375" customWidth="1"/>
    <col min="2063" max="2063" width="0" hidden="1" customWidth="1"/>
    <col min="2064" max="2064" width="10.7109375" customWidth="1"/>
    <col min="2065" max="2066" width="9.7109375" customWidth="1"/>
    <col min="2069" max="2069" width="13.7109375" bestFit="1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8" width="7.7109375" customWidth="1"/>
    <col min="2319" max="2319" width="0" hidden="1" customWidth="1"/>
    <col min="2320" max="2320" width="10.7109375" customWidth="1"/>
    <col min="2321" max="2322" width="9.7109375" customWidth="1"/>
    <col min="2325" max="2325" width="13.7109375" bestFit="1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4" width="7.7109375" customWidth="1"/>
    <col min="2575" max="2575" width="0" hidden="1" customWidth="1"/>
    <col min="2576" max="2576" width="10.7109375" customWidth="1"/>
    <col min="2577" max="2578" width="9.7109375" customWidth="1"/>
    <col min="2581" max="2581" width="13.7109375" bestFit="1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30" width="7.7109375" customWidth="1"/>
    <col min="2831" max="2831" width="0" hidden="1" customWidth="1"/>
    <col min="2832" max="2832" width="10.7109375" customWidth="1"/>
    <col min="2833" max="2834" width="9.7109375" customWidth="1"/>
    <col min="2837" max="2837" width="13.7109375" bestFit="1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6" width="7.7109375" customWidth="1"/>
    <col min="3087" max="3087" width="0" hidden="1" customWidth="1"/>
    <col min="3088" max="3088" width="10.7109375" customWidth="1"/>
    <col min="3089" max="3090" width="9.7109375" customWidth="1"/>
    <col min="3093" max="3093" width="13.7109375" bestFit="1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2" width="7.7109375" customWidth="1"/>
    <col min="3343" max="3343" width="0" hidden="1" customWidth="1"/>
    <col min="3344" max="3344" width="10.7109375" customWidth="1"/>
    <col min="3345" max="3346" width="9.7109375" customWidth="1"/>
    <col min="3349" max="3349" width="13.7109375" bestFit="1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8" width="7.7109375" customWidth="1"/>
    <col min="3599" max="3599" width="0" hidden="1" customWidth="1"/>
    <col min="3600" max="3600" width="10.7109375" customWidth="1"/>
    <col min="3601" max="3602" width="9.7109375" customWidth="1"/>
    <col min="3605" max="3605" width="13.7109375" bestFit="1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4" width="7.7109375" customWidth="1"/>
    <col min="3855" max="3855" width="0" hidden="1" customWidth="1"/>
    <col min="3856" max="3856" width="10.7109375" customWidth="1"/>
    <col min="3857" max="3858" width="9.7109375" customWidth="1"/>
    <col min="3861" max="3861" width="13.7109375" bestFit="1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10" width="7.7109375" customWidth="1"/>
    <col min="4111" max="4111" width="0" hidden="1" customWidth="1"/>
    <col min="4112" max="4112" width="10.7109375" customWidth="1"/>
    <col min="4113" max="4114" width="9.7109375" customWidth="1"/>
    <col min="4117" max="4117" width="13.7109375" bestFit="1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6" width="7.7109375" customWidth="1"/>
    <col min="4367" max="4367" width="0" hidden="1" customWidth="1"/>
    <col min="4368" max="4368" width="10.7109375" customWidth="1"/>
    <col min="4369" max="4370" width="9.7109375" customWidth="1"/>
    <col min="4373" max="4373" width="13.7109375" bestFit="1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2" width="7.7109375" customWidth="1"/>
    <col min="4623" max="4623" width="0" hidden="1" customWidth="1"/>
    <col min="4624" max="4624" width="10.7109375" customWidth="1"/>
    <col min="4625" max="4626" width="9.7109375" customWidth="1"/>
    <col min="4629" max="4629" width="13.7109375" bestFit="1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8" width="7.7109375" customWidth="1"/>
    <col min="4879" max="4879" width="0" hidden="1" customWidth="1"/>
    <col min="4880" max="4880" width="10.7109375" customWidth="1"/>
    <col min="4881" max="4882" width="9.7109375" customWidth="1"/>
    <col min="4885" max="4885" width="13.7109375" bestFit="1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4" width="7.7109375" customWidth="1"/>
    <col min="5135" max="5135" width="0" hidden="1" customWidth="1"/>
    <col min="5136" max="5136" width="10.7109375" customWidth="1"/>
    <col min="5137" max="5138" width="9.7109375" customWidth="1"/>
    <col min="5141" max="5141" width="13.7109375" bestFit="1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90" width="7.7109375" customWidth="1"/>
    <col min="5391" max="5391" width="0" hidden="1" customWidth="1"/>
    <col min="5392" max="5392" width="10.7109375" customWidth="1"/>
    <col min="5393" max="5394" width="9.7109375" customWidth="1"/>
    <col min="5397" max="5397" width="13.7109375" bestFit="1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6" width="7.7109375" customWidth="1"/>
    <col min="5647" max="5647" width="0" hidden="1" customWidth="1"/>
    <col min="5648" max="5648" width="10.7109375" customWidth="1"/>
    <col min="5649" max="5650" width="9.7109375" customWidth="1"/>
    <col min="5653" max="5653" width="13.7109375" bestFit="1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2" width="7.7109375" customWidth="1"/>
    <col min="5903" max="5903" width="0" hidden="1" customWidth="1"/>
    <col min="5904" max="5904" width="10.7109375" customWidth="1"/>
    <col min="5905" max="5906" width="9.7109375" customWidth="1"/>
    <col min="5909" max="5909" width="13.7109375" bestFit="1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8" width="7.7109375" customWidth="1"/>
    <col min="6159" max="6159" width="0" hidden="1" customWidth="1"/>
    <col min="6160" max="6160" width="10.7109375" customWidth="1"/>
    <col min="6161" max="6162" width="9.7109375" customWidth="1"/>
    <col min="6165" max="6165" width="13.7109375" bestFit="1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4" width="7.7109375" customWidth="1"/>
    <col min="6415" max="6415" width="0" hidden="1" customWidth="1"/>
    <col min="6416" max="6416" width="10.7109375" customWidth="1"/>
    <col min="6417" max="6418" width="9.7109375" customWidth="1"/>
    <col min="6421" max="6421" width="13.7109375" bestFit="1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70" width="7.7109375" customWidth="1"/>
    <col min="6671" max="6671" width="0" hidden="1" customWidth="1"/>
    <col min="6672" max="6672" width="10.7109375" customWidth="1"/>
    <col min="6673" max="6674" width="9.7109375" customWidth="1"/>
    <col min="6677" max="6677" width="13.7109375" bestFit="1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6" width="7.7109375" customWidth="1"/>
    <col min="6927" max="6927" width="0" hidden="1" customWidth="1"/>
    <col min="6928" max="6928" width="10.7109375" customWidth="1"/>
    <col min="6929" max="6930" width="9.7109375" customWidth="1"/>
    <col min="6933" max="6933" width="13.7109375" bestFit="1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2" width="7.7109375" customWidth="1"/>
    <col min="7183" max="7183" width="0" hidden="1" customWidth="1"/>
    <col min="7184" max="7184" width="10.7109375" customWidth="1"/>
    <col min="7185" max="7186" width="9.7109375" customWidth="1"/>
    <col min="7189" max="7189" width="13.7109375" bestFit="1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8" width="7.7109375" customWidth="1"/>
    <col min="7439" max="7439" width="0" hidden="1" customWidth="1"/>
    <col min="7440" max="7440" width="10.7109375" customWidth="1"/>
    <col min="7441" max="7442" width="9.7109375" customWidth="1"/>
    <col min="7445" max="7445" width="13.7109375" bestFit="1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4" width="7.7109375" customWidth="1"/>
    <col min="7695" max="7695" width="0" hidden="1" customWidth="1"/>
    <col min="7696" max="7696" width="10.7109375" customWidth="1"/>
    <col min="7697" max="7698" width="9.7109375" customWidth="1"/>
    <col min="7701" max="7701" width="13.7109375" bestFit="1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50" width="7.7109375" customWidth="1"/>
    <col min="7951" max="7951" width="0" hidden="1" customWidth="1"/>
    <col min="7952" max="7952" width="10.7109375" customWidth="1"/>
    <col min="7953" max="7954" width="9.7109375" customWidth="1"/>
    <col min="7957" max="7957" width="13.7109375" bestFit="1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6" width="7.7109375" customWidth="1"/>
    <col min="8207" max="8207" width="0" hidden="1" customWidth="1"/>
    <col min="8208" max="8208" width="10.7109375" customWidth="1"/>
    <col min="8209" max="8210" width="9.7109375" customWidth="1"/>
    <col min="8213" max="8213" width="13.7109375" bestFit="1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2" width="7.7109375" customWidth="1"/>
    <col min="8463" max="8463" width="0" hidden="1" customWidth="1"/>
    <col min="8464" max="8464" width="10.7109375" customWidth="1"/>
    <col min="8465" max="8466" width="9.7109375" customWidth="1"/>
    <col min="8469" max="8469" width="13.7109375" bestFit="1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8" width="7.7109375" customWidth="1"/>
    <col min="8719" max="8719" width="0" hidden="1" customWidth="1"/>
    <col min="8720" max="8720" width="10.7109375" customWidth="1"/>
    <col min="8721" max="8722" width="9.7109375" customWidth="1"/>
    <col min="8725" max="8725" width="13.7109375" bestFit="1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4" width="7.7109375" customWidth="1"/>
    <col min="8975" max="8975" width="0" hidden="1" customWidth="1"/>
    <col min="8976" max="8976" width="10.7109375" customWidth="1"/>
    <col min="8977" max="8978" width="9.7109375" customWidth="1"/>
    <col min="8981" max="8981" width="13.7109375" bestFit="1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30" width="7.7109375" customWidth="1"/>
    <col min="9231" max="9231" width="0" hidden="1" customWidth="1"/>
    <col min="9232" max="9232" width="10.7109375" customWidth="1"/>
    <col min="9233" max="9234" width="9.7109375" customWidth="1"/>
    <col min="9237" max="9237" width="13.7109375" bestFit="1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6" width="7.7109375" customWidth="1"/>
    <col min="9487" max="9487" width="0" hidden="1" customWidth="1"/>
    <col min="9488" max="9488" width="10.7109375" customWidth="1"/>
    <col min="9489" max="9490" width="9.7109375" customWidth="1"/>
    <col min="9493" max="9493" width="13.7109375" bestFit="1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2" width="7.7109375" customWidth="1"/>
    <col min="9743" max="9743" width="0" hidden="1" customWidth="1"/>
    <col min="9744" max="9744" width="10.7109375" customWidth="1"/>
    <col min="9745" max="9746" width="9.7109375" customWidth="1"/>
    <col min="9749" max="9749" width="13.7109375" bestFit="1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8" width="7.7109375" customWidth="1"/>
    <col min="9999" max="9999" width="0" hidden="1" customWidth="1"/>
    <col min="10000" max="10000" width="10.7109375" customWidth="1"/>
    <col min="10001" max="10002" width="9.7109375" customWidth="1"/>
    <col min="10005" max="10005" width="13.7109375" bestFit="1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4" width="7.7109375" customWidth="1"/>
    <col min="10255" max="10255" width="0" hidden="1" customWidth="1"/>
    <col min="10256" max="10256" width="10.7109375" customWidth="1"/>
    <col min="10257" max="10258" width="9.7109375" customWidth="1"/>
    <col min="10261" max="10261" width="13.7109375" bestFit="1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10" width="7.7109375" customWidth="1"/>
    <col min="10511" max="10511" width="0" hidden="1" customWidth="1"/>
    <col min="10512" max="10512" width="10.7109375" customWidth="1"/>
    <col min="10513" max="10514" width="9.7109375" customWidth="1"/>
    <col min="10517" max="10517" width="13.7109375" bestFit="1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6" width="7.7109375" customWidth="1"/>
    <col min="10767" max="10767" width="0" hidden="1" customWidth="1"/>
    <col min="10768" max="10768" width="10.7109375" customWidth="1"/>
    <col min="10769" max="10770" width="9.7109375" customWidth="1"/>
    <col min="10773" max="10773" width="13.7109375" bestFit="1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2" width="7.7109375" customWidth="1"/>
    <col min="11023" max="11023" width="0" hidden="1" customWidth="1"/>
    <col min="11024" max="11024" width="10.7109375" customWidth="1"/>
    <col min="11025" max="11026" width="9.7109375" customWidth="1"/>
    <col min="11029" max="11029" width="13.7109375" bestFit="1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8" width="7.7109375" customWidth="1"/>
    <col min="11279" max="11279" width="0" hidden="1" customWidth="1"/>
    <col min="11280" max="11280" width="10.7109375" customWidth="1"/>
    <col min="11281" max="11282" width="9.7109375" customWidth="1"/>
    <col min="11285" max="11285" width="13.7109375" bestFit="1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4" width="7.7109375" customWidth="1"/>
    <col min="11535" max="11535" width="0" hidden="1" customWidth="1"/>
    <col min="11536" max="11536" width="10.7109375" customWidth="1"/>
    <col min="11537" max="11538" width="9.7109375" customWidth="1"/>
    <col min="11541" max="11541" width="13.7109375" bestFit="1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90" width="7.7109375" customWidth="1"/>
    <col min="11791" max="11791" width="0" hidden="1" customWidth="1"/>
    <col min="11792" max="11792" width="10.7109375" customWidth="1"/>
    <col min="11793" max="11794" width="9.7109375" customWidth="1"/>
    <col min="11797" max="11797" width="13.7109375" bestFit="1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6" width="7.7109375" customWidth="1"/>
    <col min="12047" max="12047" width="0" hidden="1" customWidth="1"/>
    <col min="12048" max="12048" width="10.7109375" customWidth="1"/>
    <col min="12049" max="12050" width="9.7109375" customWidth="1"/>
    <col min="12053" max="12053" width="13.7109375" bestFit="1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2" width="7.7109375" customWidth="1"/>
    <col min="12303" max="12303" width="0" hidden="1" customWidth="1"/>
    <col min="12304" max="12304" width="10.7109375" customWidth="1"/>
    <col min="12305" max="12306" width="9.7109375" customWidth="1"/>
    <col min="12309" max="12309" width="13.7109375" bestFit="1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8" width="7.7109375" customWidth="1"/>
    <col min="12559" max="12559" width="0" hidden="1" customWidth="1"/>
    <col min="12560" max="12560" width="10.7109375" customWidth="1"/>
    <col min="12561" max="12562" width="9.7109375" customWidth="1"/>
    <col min="12565" max="12565" width="13.7109375" bestFit="1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4" width="7.7109375" customWidth="1"/>
    <col min="12815" max="12815" width="0" hidden="1" customWidth="1"/>
    <col min="12816" max="12816" width="10.7109375" customWidth="1"/>
    <col min="12817" max="12818" width="9.7109375" customWidth="1"/>
    <col min="12821" max="12821" width="13.7109375" bestFit="1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70" width="7.7109375" customWidth="1"/>
    <col min="13071" max="13071" width="0" hidden="1" customWidth="1"/>
    <col min="13072" max="13072" width="10.7109375" customWidth="1"/>
    <col min="13073" max="13074" width="9.7109375" customWidth="1"/>
    <col min="13077" max="13077" width="13.7109375" bestFit="1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6" width="7.7109375" customWidth="1"/>
    <col min="13327" max="13327" width="0" hidden="1" customWidth="1"/>
    <col min="13328" max="13328" width="10.7109375" customWidth="1"/>
    <col min="13329" max="13330" width="9.7109375" customWidth="1"/>
    <col min="13333" max="13333" width="13.7109375" bestFit="1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2" width="7.7109375" customWidth="1"/>
    <col min="13583" max="13583" width="0" hidden="1" customWidth="1"/>
    <col min="13584" max="13584" width="10.7109375" customWidth="1"/>
    <col min="13585" max="13586" width="9.7109375" customWidth="1"/>
    <col min="13589" max="13589" width="13.7109375" bestFit="1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8" width="7.7109375" customWidth="1"/>
    <col min="13839" max="13839" width="0" hidden="1" customWidth="1"/>
    <col min="13840" max="13840" width="10.7109375" customWidth="1"/>
    <col min="13841" max="13842" width="9.7109375" customWidth="1"/>
    <col min="13845" max="13845" width="13.7109375" bestFit="1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4" width="7.7109375" customWidth="1"/>
    <col min="14095" max="14095" width="0" hidden="1" customWidth="1"/>
    <col min="14096" max="14096" width="10.7109375" customWidth="1"/>
    <col min="14097" max="14098" width="9.7109375" customWidth="1"/>
    <col min="14101" max="14101" width="13.7109375" bestFit="1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50" width="7.7109375" customWidth="1"/>
    <col min="14351" max="14351" width="0" hidden="1" customWidth="1"/>
    <col min="14352" max="14352" width="10.7109375" customWidth="1"/>
    <col min="14353" max="14354" width="9.7109375" customWidth="1"/>
    <col min="14357" max="14357" width="13.7109375" bestFit="1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6" width="7.7109375" customWidth="1"/>
    <col min="14607" max="14607" width="0" hidden="1" customWidth="1"/>
    <col min="14608" max="14608" width="10.7109375" customWidth="1"/>
    <col min="14609" max="14610" width="9.7109375" customWidth="1"/>
    <col min="14613" max="14613" width="13.7109375" bestFit="1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2" width="7.7109375" customWidth="1"/>
    <col min="14863" max="14863" width="0" hidden="1" customWidth="1"/>
    <col min="14864" max="14864" width="10.7109375" customWidth="1"/>
    <col min="14865" max="14866" width="9.7109375" customWidth="1"/>
    <col min="14869" max="14869" width="13.7109375" bestFit="1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8" width="7.7109375" customWidth="1"/>
    <col min="15119" max="15119" width="0" hidden="1" customWidth="1"/>
    <col min="15120" max="15120" width="10.7109375" customWidth="1"/>
    <col min="15121" max="15122" width="9.7109375" customWidth="1"/>
    <col min="15125" max="15125" width="13.7109375" bestFit="1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4" width="7.7109375" customWidth="1"/>
    <col min="15375" max="15375" width="0" hidden="1" customWidth="1"/>
    <col min="15376" max="15376" width="10.7109375" customWidth="1"/>
    <col min="15377" max="15378" width="9.7109375" customWidth="1"/>
    <col min="15381" max="15381" width="13.7109375" bestFit="1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30" width="7.7109375" customWidth="1"/>
    <col min="15631" max="15631" width="0" hidden="1" customWidth="1"/>
    <col min="15632" max="15632" width="10.7109375" customWidth="1"/>
    <col min="15633" max="15634" width="9.7109375" customWidth="1"/>
    <col min="15637" max="15637" width="13.7109375" bestFit="1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6" width="7.7109375" customWidth="1"/>
    <col min="15887" max="15887" width="0" hidden="1" customWidth="1"/>
    <col min="15888" max="15888" width="10.7109375" customWidth="1"/>
    <col min="15889" max="15890" width="9.7109375" customWidth="1"/>
    <col min="15893" max="15893" width="13.7109375" bestFit="1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2" width="7.7109375" customWidth="1"/>
    <col min="16143" max="16143" width="0" hidden="1" customWidth="1"/>
    <col min="16144" max="16144" width="10.7109375" customWidth="1"/>
    <col min="16145" max="16146" width="9.7109375" customWidth="1"/>
    <col min="16149" max="16149" width="13.7109375" bestFit="1" customWidth="1"/>
  </cols>
  <sheetData>
    <row r="1" spans="1:22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</row>
    <row r="2" spans="1:22" ht="15.75" x14ac:dyDescent="0.25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ht="16.5" customHeight="1" x14ac:dyDescent="0.25"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2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1"/>
      <c r="U4" s="1"/>
      <c r="V4" s="1"/>
    </row>
    <row r="5" spans="1:22" ht="21" customHeight="1" x14ac:dyDescent="0.25">
      <c r="B5" s="39" t="s">
        <v>1</v>
      </c>
      <c r="C5" s="3" t="s">
        <v>2</v>
      </c>
      <c r="D5" s="41" t="s">
        <v>3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4" t="s">
        <v>4</v>
      </c>
      <c r="R5" s="45"/>
      <c r="T5" s="1"/>
      <c r="U5" s="1"/>
      <c r="V5" s="1"/>
    </row>
    <row r="6" spans="1:22" ht="31.5" customHeight="1" x14ac:dyDescent="0.25">
      <c r="A6" s="1"/>
      <c r="B6" s="40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5" t="s">
        <v>19</v>
      </c>
      <c r="R6" s="6" t="s">
        <v>20</v>
      </c>
      <c r="T6" s="1"/>
      <c r="U6" s="1"/>
      <c r="V6" s="1"/>
    </row>
    <row r="7" spans="1:22" ht="21" customHeight="1" x14ac:dyDescent="0.25">
      <c r="A7" s="1"/>
      <c r="B7" s="7" t="s">
        <v>21</v>
      </c>
      <c r="C7" s="8">
        <f>+C8+C40</f>
        <v>4402.5982300000005</v>
      </c>
      <c r="D7" s="8">
        <f>+D8+D40</f>
        <v>445.07040000000006</v>
      </c>
      <c r="E7" s="8">
        <f t="shared" ref="E7:O7" si="0">+E8+E40</f>
        <v>369.52940000000001</v>
      </c>
      <c r="F7" s="8">
        <f t="shared" si="0"/>
        <v>373.42379999999997</v>
      </c>
      <c r="G7" s="8">
        <f t="shared" si="0"/>
        <v>812.99459999999999</v>
      </c>
      <c r="H7" s="8">
        <f t="shared" si="0"/>
        <v>367.86789999999996</v>
      </c>
      <c r="I7" s="8">
        <f t="shared" si="0"/>
        <v>371.57990000000001</v>
      </c>
      <c r="J7" s="8">
        <f t="shared" si="0"/>
        <v>400.81620000000009</v>
      </c>
      <c r="K7" s="8">
        <f t="shared" si="0"/>
        <v>383.25440000000003</v>
      </c>
      <c r="L7" s="8">
        <f t="shared" si="0"/>
        <v>361.78899999999999</v>
      </c>
      <c r="M7" s="8">
        <f t="shared" si="0"/>
        <v>381.44260000000008</v>
      </c>
      <c r="N7" s="8">
        <f t="shared" si="0"/>
        <v>371.51640000000009</v>
      </c>
      <c r="O7" s="8">
        <f t="shared" si="0"/>
        <v>0</v>
      </c>
      <c r="P7" s="8">
        <f t="shared" ref="P7:P43" si="1">SUM(D7:O7)</f>
        <v>4639.2846000000009</v>
      </c>
      <c r="Q7" s="9">
        <f t="shared" ref="Q7:Q43" si="2">+P7-C7</f>
        <v>236.68637000000035</v>
      </c>
      <c r="R7" s="10">
        <f t="shared" ref="R7:R43" si="3">+Q7/C7*100</f>
        <v>5.376061081094841</v>
      </c>
      <c r="T7" s="11"/>
      <c r="U7" s="11"/>
      <c r="V7" s="1"/>
    </row>
    <row r="8" spans="1:22" ht="21" customHeight="1" x14ac:dyDescent="0.25">
      <c r="A8" s="1"/>
      <c r="B8" s="12" t="s">
        <v>22</v>
      </c>
      <c r="C8" s="13">
        <f>+C9+C12+C16+C17+C24+C32</f>
        <v>4124.0625300000002</v>
      </c>
      <c r="D8" s="13">
        <f>+D9+D12+D16+D17+D24+D32</f>
        <v>431.26360000000005</v>
      </c>
      <c r="E8" s="13">
        <f t="shared" ref="E8:O8" si="4">+E9+E12+E16+E17+E24+E32</f>
        <v>337.62569999999999</v>
      </c>
      <c r="F8" s="13">
        <f t="shared" si="4"/>
        <v>354.02879999999999</v>
      </c>
      <c r="G8" s="13">
        <f t="shared" si="4"/>
        <v>789.94949999999994</v>
      </c>
      <c r="H8" s="13">
        <f t="shared" si="4"/>
        <v>349.70539999999994</v>
      </c>
      <c r="I8" s="13">
        <f t="shared" si="4"/>
        <v>354.92740000000003</v>
      </c>
      <c r="J8" s="13">
        <f t="shared" si="4"/>
        <v>367.14240000000007</v>
      </c>
      <c r="K8" s="13">
        <f t="shared" si="4"/>
        <v>365.87960000000004</v>
      </c>
      <c r="L8" s="13">
        <f t="shared" si="4"/>
        <v>340.52539999999999</v>
      </c>
      <c r="M8" s="13">
        <f t="shared" si="4"/>
        <v>366.79840000000007</v>
      </c>
      <c r="N8" s="13">
        <f t="shared" si="4"/>
        <v>359.07580000000007</v>
      </c>
      <c r="O8" s="13">
        <f t="shared" si="4"/>
        <v>0</v>
      </c>
      <c r="P8" s="13">
        <f t="shared" si="1"/>
        <v>4416.9220000000005</v>
      </c>
      <c r="Q8" s="13">
        <f t="shared" si="2"/>
        <v>292.85947000000033</v>
      </c>
      <c r="R8" s="14">
        <f t="shared" si="3"/>
        <v>7.1012373810927718</v>
      </c>
      <c r="T8" s="11"/>
      <c r="U8" s="11"/>
      <c r="V8" s="11"/>
    </row>
    <row r="9" spans="1:22" ht="21" customHeight="1" x14ac:dyDescent="0.25">
      <c r="A9" s="1"/>
      <c r="B9" s="15" t="s">
        <v>23</v>
      </c>
      <c r="C9" s="13">
        <f>SUM(C10:C11)</f>
        <v>1764.8128000000002</v>
      </c>
      <c r="D9" s="13">
        <f>SUM(D10:D11)</f>
        <v>192.33270000000002</v>
      </c>
      <c r="E9" s="13">
        <f t="shared" ref="E9:O9" si="5">SUM(E10:E11)</f>
        <v>163.83519999999999</v>
      </c>
      <c r="F9" s="13">
        <f t="shared" si="5"/>
        <v>170.29769999999999</v>
      </c>
      <c r="G9" s="13">
        <f t="shared" si="5"/>
        <v>179.85860000000002</v>
      </c>
      <c r="H9" s="13">
        <f t="shared" si="5"/>
        <v>172.92249999999999</v>
      </c>
      <c r="I9" s="13">
        <f t="shared" si="5"/>
        <v>178.1773</v>
      </c>
      <c r="J9" s="13">
        <f t="shared" si="5"/>
        <v>177.58320000000003</v>
      </c>
      <c r="K9" s="13">
        <f t="shared" si="5"/>
        <v>177.04949999999999</v>
      </c>
      <c r="L9" s="13">
        <f t="shared" si="5"/>
        <v>165.32999999999998</v>
      </c>
      <c r="M9" s="13">
        <f t="shared" si="5"/>
        <v>180.52840000000003</v>
      </c>
      <c r="N9" s="13">
        <f t="shared" si="5"/>
        <v>174.35390000000001</v>
      </c>
      <c r="O9" s="13">
        <f t="shared" si="5"/>
        <v>0</v>
      </c>
      <c r="P9" s="13">
        <f t="shared" si="1"/>
        <v>1932.2690000000002</v>
      </c>
      <c r="Q9" s="13">
        <f t="shared" si="2"/>
        <v>167.45620000000008</v>
      </c>
      <c r="R9" s="14">
        <f t="shared" si="3"/>
        <v>9.4886097834285916</v>
      </c>
      <c r="T9" s="11"/>
      <c r="U9" s="11"/>
      <c r="V9" s="11"/>
    </row>
    <row r="10" spans="1:22" ht="12.75" customHeight="1" x14ac:dyDescent="0.25">
      <c r="A10" s="1"/>
      <c r="B10" s="16" t="s">
        <v>24</v>
      </c>
      <c r="C10" s="17">
        <v>828.03350000000012</v>
      </c>
      <c r="D10" s="17">
        <v>106.08160000000001</v>
      </c>
      <c r="E10" s="17">
        <v>82.167699999999996</v>
      </c>
      <c r="F10" s="17">
        <v>79.611399999999989</v>
      </c>
      <c r="G10" s="17">
        <v>82.217799999999997</v>
      </c>
      <c r="H10" s="17">
        <v>76.899799999999985</v>
      </c>
      <c r="I10" s="17">
        <v>78.632800000000003</v>
      </c>
      <c r="J10" s="17">
        <v>77.779200000000017</v>
      </c>
      <c r="K10" s="17">
        <v>76.776700000000005</v>
      </c>
      <c r="L10" s="17">
        <v>73.96929999999999</v>
      </c>
      <c r="M10" s="17">
        <v>74.076200000000014</v>
      </c>
      <c r="N10" s="17">
        <v>73.65570000000001</v>
      </c>
      <c r="O10" s="17"/>
      <c r="P10" s="17">
        <f t="shared" si="1"/>
        <v>881.8682</v>
      </c>
      <c r="Q10" s="17">
        <f t="shared" si="2"/>
        <v>53.834699999999884</v>
      </c>
      <c r="R10" s="18">
        <f t="shared" si="3"/>
        <v>6.5015123180402572</v>
      </c>
      <c r="T10" s="11"/>
      <c r="U10" s="11"/>
      <c r="V10" s="11"/>
    </row>
    <row r="11" spans="1:22" ht="12.75" customHeight="1" x14ac:dyDescent="0.25">
      <c r="A11" s="1"/>
      <c r="B11" s="16" t="s">
        <v>25</v>
      </c>
      <c r="C11" s="17">
        <v>936.77929999999992</v>
      </c>
      <c r="D11" s="17">
        <v>86.251100000000008</v>
      </c>
      <c r="E11" s="17">
        <v>81.667500000000004</v>
      </c>
      <c r="F11" s="17">
        <v>90.686300000000003</v>
      </c>
      <c r="G11" s="17">
        <v>97.640800000000013</v>
      </c>
      <c r="H11" s="17">
        <v>96.0227</v>
      </c>
      <c r="I11" s="17">
        <v>99.544499999999999</v>
      </c>
      <c r="J11" s="17">
        <v>99.804000000000002</v>
      </c>
      <c r="K11" s="17">
        <v>100.27279999999999</v>
      </c>
      <c r="L11" s="17">
        <v>91.360699999999994</v>
      </c>
      <c r="M11" s="17">
        <v>106.4522</v>
      </c>
      <c r="N11" s="17">
        <v>100.69820000000001</v>
      </c>
      <c r="O11" s="17"/>
      <c r="P11" s="17">
        <f>SUM(D11:O11)</f>
        <v>1050.4007999999999</v>
      </c>
      <c r="Q11" s="17">
        <f t="shared" si="2"/>
        <v>113.62149999999997</v>
      </c>
      <c r="R11" s="18">
        <f t="shared" si="3"/>
        <v>12.128950757131374</v>
      </c>
      <c r="T11" s="11"/>
      <c r="U11" s="11"/>
      <c r="V11" s="11"/>
    </row>
    <row r="12" spans="1:22" ht="21" customHeight="1" x14ac:dyDescent="0.25">
      <c r="A12" s="1"/>
      <c r="B12" s="15" t="s">
        <v>26</v>
      </c>
      <c r="C12" s="13">
        <f>SUM(C13:C15)</f>
        <v>1652.8202000000001</v>
      </c>
      <c r="D12" s="13">
        <f>SUM(D13:D15)</f>
        <v>176.99329999999998</v>
      </c>
      <c r="E12" s="13">
        <f t="shared" ref="E12:O12" si="6">SUM(E13:E15)</f>
        <v>116.3788</v>
      </c>
      <c r="F12" s="13">
        <f t="shared" si="6"/>
        <v>125.97929999999999</v>
      </c>
      <c r="G12" s="13">
        <f t="shared" si="6"/>
        <v>480.20399999999995</v>
      </c>
      <c r="H12" s="13">
        <f t="shared" si="6"/>
        <v>116.86939999999998</v>
      </c>
      <c r="I12" s="13">
        <f t="shared" si="6"/>
        <v>116.9986</v>
      </c>
      <c r="J12" s="13">
        <f t="shared" si="6"/>
        <v>128.7724</v>
      </c>
      <c r="K12" s="13">
        <f t="shared" si="6"/>
        <v>125.02589999999999</v>
      </c>
      <c r="L12" s="13">
        <f t="shared" si="6"/>
        <v>116.1387</v>
      </c>
      <c r="M12" s="13">
        <f t="shared" si="6"/>
        <v>119.84160000000003</v>
      </c>
      <c r="N12" s="13">
        <f t="shared" si="6"/>
        <v>118.631</v>
      </c>
      <c r="O12" s="13">
        <f t="shared" si="6"/>
        <v>0</v>
      </c>
      <c r="P12" s="13">
        <f t="shared" si="1"/>
        <v>1741.8330000000001</v>
      </c>
      <c r="Q12" s="13">
        <f t="shared" si="2"/>
        <v>89.01279999999997</v>
      </c>
      <c r="R12" s="14">
        <f t="shared" si="3"/>
        <v>5.3855101722498286</v>
      </c>
      <c r="T12" s="11"/>
      <c r="U12" s="11"/>
      <c r="V12" s="11"/>
    </row>
    <row r="13" spans="1:22" ht="12.75" customHeight="1" x14ac:dyDescent="0.25">
      <c r="A13" s="1"/>
      <c r="B13" s="16" t="s">
        <v>24</v>
      </c>
      <c r="C13" s="17">
        <v>458.66270000000009</v>
      </c>
      <c r="D13" s="17">
        <v>7.3107000000000006</v>
      </c>
      <c r="E13" s="17">
        <v>6.7798999999999996</v>
      </c>
      <c r="F13" s="17">
        <v>18.344999999999999</v>
      </c>
      <c r="G13" s="17">
        <v>362.57089999999994</v>
      </c>
      <c r="H13" s="17">
        <v>13.860700000000001</v>
      </c>
      <c r="I13" s="17">
        <v>11.829700000000003</v>
      </c>
      <c r="J13" s="17">
        <v>9.9280000000000008</v>
      </c>
      <c r="K13" s="17">
        <v>14.312399999999998</v>
      </c>
      <c r="L13" s="17">
        <v>8.9012000000000011</v>
      </c>
      <c r="M13" s="17">
        <v>11.097099999999999</v>
      </c>
      <c r="N13" s="17">
        <v>5.3164999999999996</v>
      </c>
      <c r="O13" s="17"/>
      <c r="P13" s="17">
        <f t="shared" si="1"/>
        <v>470.25210000000004</v>
      </c>
      <c r="Q13" s="17">
        <f t="shared" si="2"/>
        <v>11.589399999999955</v>
      </c>
      <c r="R13" s="18">
        <f t="shared" si="3"/>
        <v>2.5267805731750048</v>
      </c>
      <c r="T13" s="11"/>
      <c r="U13" s="11"/>
      <c r="V13" s="11"/>
    </row>
    <row r="14" spans="1:22" ht="12.75" customHeight="1" x14ac:dyDescent="0.25">
      <c r="A14" s="1"/>
      <c r="B14" s="16" t="s">
        <v>27</v>
      </c>
      <c r="C14" s="17">
        <v>802.23170000000005</v>
      </c>
      <c r="D14" s="17">
        <v>118.07399999999998</v>
      </c>
      <c r="E14" s="17">
        <v>66.706800000000001</v>
      </c>
      <c r="F14" s="17">
        <v>68.030699999999996</v>
      </c>
      <c r="G14" s="17">
        <v>77.493499999999983</v>
      </c>
      <c r="H14" s="17">
        <v>73.221399999999988</v>
      </c>
      <c r="I14" s="17">
        <v>73.712199999999996</v>
      </c>
      <c r="J14" s="17">
        <v>86.485300000000009</v>
      </c>
      <c r="K14" s="17">
        <v>74.895499999999998</v>
      </c>
      <c r="L14" s="17">
        <v>68.716200000000001</v>
      </c>
      <c r="M14" s="17">
        <v>69.361500000000021</v>
      </c>
      <c r="N14" s="17">
        <v>70.113100000000003</v>
      </c>
      <c r="O14" s="17"/>
      <c r="P14" s="17">
        <f t="shared" si="1"/>
        <v>846.8101999999999</v>
      </c>
      <c r="Q14" s="17">
        <f t="shared" si="2"/>
        <v>44.578499999999849</v>
      </c>
      <c r="R14" s="18">
        <f t="shared" si="3"/>
        <v>5.5568110808884574</v>
      </c>
      <c r="T14" s="11"/>
      <c r="U14" s="11"/>
      <c r="V14" s="11"/>
    </row>
    <row r="15" spans="1:22" ht="12.75" customHeight="1" x14ac:dyDescent="0.25">
      <c r="A15" s="1"/>
      <c r="B15" s="16" t="s">
        <v>28</v>
      </c>
      <c r="C15" s="17">
        <v>391.92579999999998</v>
      </c>
      <c r="D15" s="17">
        <v>51.608599999999996</v>
      </c>
      <c r="E15" s="17">
        <v>42.892099999999999</v>
      </c>
      <c r="F15" s="17">
        <v>39.603599999999993</v>
      </c>
      <c r="G15" s="17">
        <v>40.139600000000002</v>
      </c>
      <c r="H15" s="17">
        <v>29.787299999999991</v>
      </c>
      <c r="I15" s="17">
        <v>31.456700000000001</v>
      </c>
      <c r="J15" s="17">
        <v>32.359099999999998</v>
      </c>
      <c r="K15" s="17">
        <v>35.817999999999998</v>
      </c>
      <c r="L15" s="17">
        <v>38.521300000000004</v>
      </c>
      <c r="M15" s="17">
        <v>39.38300000000001</v>
      </c>
      <c r="N15" s="17">
        <v>43.201399999999992</v>
      </c>
      <c r="O15" s="17"/>
      <c r="P15" s="17">
        <f t="shared" si="1"/>
        <v>424.77069999999998</v>
      </c>
      <c r="Q15" s="17">
        <f t="shared" si="2"/>
        <v>32.844899999999996</v>
      </c>
      <c r="R15" s="18">
        <f t="shared" si="3"/>
        <v>8.3803873080057496</v>
      </c>
      <c r="T15" s="11"/>
      <c r="U15" s="11"/>
      <c r="V15" s="11"/>
    </row>
    <row r="16" spans="1:22" ht="21" customHeight="1" x14ac:dyDescent="0.25">
      <c r="A16" s="1"/>
      <c r="B16" s="15" t="s">
        <v>29</v>
      </c>
      <c r="C16" s="13">
        <v>192.42789999999997</v>
      </c>
      <c r="D16" s="13">
        <v>17.235199999999999</v>
      </c>
      <c r="E16" s="13">
        <v>16.258099999999999</v>
      </c>
      <c r="F16" s="13">
        <v>17.325400000000002</v>
      </c>
      <c r="G16" s="13">
        <v>17.550900000000002</v>
      </c>
      <c r="H16" s="13">
        <v>18.432400000000001</v>
      </c>
      <c r="I16" s="13">
        <v>18.486900000000002</v>
      </c>
      <c r="J16" s="13">
        <v>19.523299999999995</v>
      </c>
      <c r="K16" s="13">
        <v>20.186299999999999</v>
      </c>
      <c r="L16" s="13">
        <v>18.616</v>
      </c>
      <c r="M16" s="13">
        <v>22.386099999999999</v>
      </c>
      <c r="N16" s="13">
        <v>22.351400000000002</v>
      </c>
      <c r="O16" s="13"/>
      <c r="P16" s="13">
        <f>SUM(D16:O16)</f>
        <v>208.35200000000003</v>
      </c>
      <c r="Q16" s="13">
        <f t="shared" si="2"/>
        <v>15.924100000000067</v>
      </c>
      <c r="R16" s="14">
        <f t="shared" si="3"/>
        <v>8.2753592384472672</v>
      </c>
      <c r="T16" s="11"/>
      <c r="U16" s="11"/>
      <c r="V16" s="11"/>
    </row>
    <row r="17" spans="1:22" ht="21" customHeight="1" x14ac:dyDescent="0.25">
      <c r="A17" s="1"/>
      <c r="B17" s="15" t="s">
        <v>30</v>
      </c>
      <c r="C17" s="13">
        <f>SUM(C18:C23)</f>
        <v>157.26652999999999</v>
      </c>
      <c r="D17" s="13">
        <f>SUM(D18:D23)</f>
        <v>16.3614</v>
      </c>
      <c r="E17" s="13">
        <f t="shared" ref="E17:O17" si="7">SUM(E18:E23)</f>
        <v>12.8104</v>
      </c>
      <c r="F17" s="13">
        <f t="shared" si="7"/>
        <v>13.351199999999999</v>
      </c>
      <c r="G17" s="13">
        <f t="shared" si="7"/>
        <v>16.274800000000003</v>
      </c>
      <c r="H17" s="13">
        <f t="shared" si="7"/>
        <v>13.664900000000001</v>
      </c>
      <c r="I17" s="13">
        <f t="shared" si="7"/>
        <v>14.4529</v>
      </c>
      <c r="J17" s="13">
        <f t="shared" si="7"/>
        <v>14.2889</v>
      </c>
      <c r="K17" s="13">
        <f t="shared" si="7"/>
        <v>15.683199999999998</v>
      </c>
      <c r="L17" s="13">
        <f t="shared" si="7"/>
        <v>13.4312</v>
      </c>
      <c r="M17" s="13">
        <f t="shared" si="7"/>
        <v>14.921699999999998</v>
      </c>
      <c r="N17" s="13">
        <f t="shared" si="7"/>
        <v>16.001700000000003</v>
      </c>
      <c r="O17" s="13">
        <f t="shared" si="7"/>
        <v>0</v>
      </c>
      <c r="P17" s="13">
        <f t="shared" si="1"/>
        <v>161.24229999999997</v>
      </c>
      <c r="Q17" s="13">
        <f t="shared" si="2"/>
        <v>3.9757699999999829</v>
      </c>
      <c r="R17" s="14">
        <f t="shared" si="3"/>
        <v>2.5280458594718045</v>
      </c>
      <c r="T17" s="11"/>
      <c r="U17" s="11"/>
      <c r="V17" s="11"/>
    </row>
    <row r="18" spans="1:22" ht="12.75" customHeight="1" x14ac:dyDescent="0.25">
      <c r="A18" s="1"/>
      <c r="B18" s="16" t="s">
        <v>31</v>
      </c>
      <c r="C18" s="17">
        <v>21.045900000000003</v>
      </c>
      <c r="D18" s="17">
        <v>1.6742999999999999</v>
      </c>
      <c r="E18" s="17">
        <v>1.5282</v>
      </c>
      <c r="F18" s="17">
        <v>1.9371999999999998</v>
      </c>
      <c r="G18" s="17">
        <v>1.7715999999999998</v>
      </c>
      <c r="H18" s="17">
        <v>1.9378</v>
      </c>
      <c r="I18" s="17">
        <v>1.744</v>
      </c>
      <c r="J18" s="17">
        <v>1.6933</v>
      </c>
      <c r="K18" s="17">
        <v>1.9663000000000002</v>
      </c>
      <c r="L18" s="17">
        <v>1.6725000000000001</v>
      </c>
      <c r="M18" s="17">
        <v>2.8248000000000002</v>
      </c>
      <c r="N18" s="17">
        <v>2.7814999999999999</v>
      </c>
      <c r="O18" s="17"/>
      <c r="P18" s="17">
        <f t="shared" si="1"/>
        <v>21.531500000000001</v>
      </c>
      <c r="Q18" s="17">
        <f t="shared" si="2"/>
        <v>0.48559999999999803</v>
      </c>
      <c r="R18" s="18">
        <f t="shared" si="3"/>
        <v>2.3073377712523482</v>
      </c>
      <c r="T18" s="11"/>
      <c r="U18" s="11"/>
      <c r="V18" s="11"/>
    </row>
    <row r="19" spans="1:22" ht="12.75" customHeight="1" x14ac:dyDescent="0.25">
      <c r="A19" s="1"/>
      <c r="B19" s="16" t="s">
        <v>32</v>
      </c>
      <c r="C19" s="17">
        <v>58.217500000000008</v>
      </c>
      <c r="D19" s="17">
        <v>7.9197999999999986</v>
      </c>
      <c r="E19" s="17">
        <v>5.0691999999999995</v>
      </c>
      <c r="F19" s="17">
        <v>5.5548000000000002</v>
      </c>
      <c r="G19" s="17">
        <v>6.6596000000000011</v>
      </c>
      <c r="H19" s="17">
        <v>5.56</v>
      </c>
      <c r="I19" s="17">
        <v>5.7466999999999997</v>
      </c>
      <c r="J19" s="17">
        <v>5.5956999999999999</v>
      </c>
      <c r="K19" s="17">
        <v>6.5164999999999997</v>
      </c>
      <c r="L19" s="17">
        <v>5.3738999999999999</v>
      </c>
      <c r="M19" s="17">
        <v>5.4993999999999996</v>
      </c>
      <c r="N19" s="17">
        <v>6.0725999999999987</v>
      </c>
      <c r="O19" s="17"/>
      <c r="P19" s="17">
        <f t="shared" si="1"/>
        <v>65.56819999999999</v>
      </c>
      <c r="Q19" s="17">
        <f t="shared" si="2"/>
        <v>7.350699999999982</v>
      </c>
      <c r="R19" s="18">
        <f t="shared" si="3"/>
        <v>12.626272169021311</v>
      </c>
      <c r="T19" s="11"/>
      <c r="U19" s="11"/>
      <c r="V19" s="11"/>
    </row>
    <row r="20" spans="1:22" ht="12.75" customHeight="1" x14ac:dyDescent="0.25">
      <c r="A20" s="1"/>
      <c r="B20" s="16" t="s">
        <v>33</v>
      </c>
      <c r="C20" s="17">
        <v>24.949900000000003</v>
      </c>
      <c r="D20" s="17">
        <v>1.9402000000000004</v>
      </c>
      <c r="E20" s="17">
        <v>2.0547</v>
      </c>
      <c r="F20" s="17">
        <v>1.4404000000000001</v>
      </c>
      <c r="G20" s="17">
        <v>2.5089000000000001</v>
      </c>
      <c r="H20" s="17">
        <v>1.5113000000000001</v>
      </c>
      <c r="I20" s="17">
        <v>2.2303000000000002</v>
      </c>
      <c r="J20" s="17">
        <v>2.2275</v>
      </c>
      <c r="K20" s="17">
        <v>1.9718999999999998</v>
      </c>
      <c r="L20" s="17">
        <v>1.4739</v>
      </c>
      <c r="M20" s="17">
        <v>1.9843</v>
      </c>
      <c r="N20" s="17">
        <v>2.6535000000000002</v>
      </c>
      <c r="O20" s="17"/>
      <c r="P20" s="17">
        <f t="shared" si="1"/>
        <v>21.9969</v>
      </c>
      <c r="Q20" s="17">
        <f t="shared" si="2"/>
        <v>-2.953000000000003</v>
      </c>
      <c r="R20" s="18">
        <f t="shared" si="3"/>
        <v>-11.835718780436004</v>
      </c>
      <c r="T20" s="11"/>
      <c r="U20" s="11"/>
      <c r="V20" s="11"/>
    </row>
    <row r="21" spans="1:22" ht="12.75" customHeight="1" x14ac:dyDescent="0.25">
      <c r="A21" s="1"/>
      <c r="B21" s="16" t="s">
        <v>34</v>
      </c>
      <c r="C21" s="17">
        <v>44.735430000000001</v>
      </c>
      <c r="D21" s="17">
        <v>4.3136999999999999</v>
      </c>
      <c r="E21" s="17">
        <v>3.633</v>
      </c>
      <c r="F21" s="17">
        <v>3.9474999999999998</v>
      </c>
      <c r="G21" s="17">
        <v>4.6133000000000006</v>
      </c>
      <c r="H21" s="17">
        <v>3.9929000000000001</v>
      </c>
      <c r="I21" s="17">
        <v>4.1447000000000012</v>
      </c>
      <c r="J21" s="17">
        <v>4.0030000000000001</v>
      </c>
      <c r="K21" s="17">
        <v>4.3338999999999999</v>
      </c>
      <c r="L21" s="17">
        <v>4.0522999999999998</v>
      </c>
      <c r="M21" s="17">
        <v>3.8168999999999995</v>
      </c>
      <c r="N21" s="17">
        <v>3.8075000000000006</v>
      </c>
      <c r="O21" s="17"/>
      <c r="P21" s="17">
        <f t="shared" si="1"/>
        <v>44.658699999999996</v>
      </c>
      <c r="Q21" s="17">
        <f t="shared" si="2"/>
        <v>-7.673000000000485E-2</v>
      </c>
      <c r="R21" s="18">
        <f t="shared" si="3"/>
        <v>-0.17151953161063804</v>
      </c>
      <c r="T21" s="11"/>
      <c r="U21" s="11"/>
      <c r="V21" s="11"/>
    </row>
    <row r="22" spans="1:22" ht="12.75" customHeight="1" x14ac:dyDescent="0.25">
      <c r="A22" s="1"/>
      <c r="B22" s="16" t="s">
        <v>35</v>
      </c>
      <c r="C22" s="17">
        <v>0.80020000000000002</v>
      </c>
      <c r="D22" s="17">
        <v>0.1019</v>
      </c>
      <c r="E22" s="17">
        <v>9.5299999999999996E-2</v>
      </c>
      <c r="F22" s="17">
        <v>0.1017</v>
      </c>
      <c r="G22" s="17">
        <v>0.14030000000000001</v>
      </c>
      <c r="H22" s="17">
        <v>7.8900000000000012E-2</v>
      </c>
      <c r="I22" s="17">
        <v>5.5200000000000006E-2</v>
      </c>
      <c r="J22" s="17">
        <v>8.1099999999999992E-2</v>
      </c>
      <c r="K22" s="17">
        <v>0.11009999999999999</v>
      </c>
      <c r="L22" s="17">
        <v>8.48E-2</v>
      </c>
      <c r="M22" s="17">
        <v>9.8500000000000018E-2</v>
      </c>
      <c r="N22" s="17">
        <v>0.12240000000000001</v>
      </c>
      <c r="O22" s="17"/>
      <c r="P22" s="17">
        <f t="shared" si="1"/>
        <v>1.0702</v>
      </c>
      <c r="Q22" s="17">
        <f t="shared" si="2"/>
        <v>0.27</v>
      </c>
      <c r="R22" s="18">
        <f t="shared" si="3"/>
        <v>33.741564608847789</v>
      </c>
      <c r="T22" s="11"/>
      <c r="U22" s="11"/>
      <c r="V22" s="11"/>
    </row>
    <row r="23" spans="1:22" ht="12.75" customHeight="1" x14ac:dyDescent="0.25">
      <c r="A23" s="1"/>
      <c r="B23" s="16" t="s">
        <v>36</v>
      </c>
      <c r="C23" s="17">
        <v>7.5176000000000007</v>
      </c>
      <c r="D23" s="17">
        <v>0.41149999999999998</v>
      </c>
      <c r="E23" s="17">
        <v>0.43</v>
      </c>
      <c r="F23" s="17">
        <v>0.36960000000000004</v>
      </c>
      <c r="G23" s="17">
        <v>0.58110000000000006</v>
      </c>
      <c r="H23" s="17">
        <v>0.58399999999999996</v>
      </c>
      <c r="I23" s="17">
        <v>0.53200000000000003</v>
      </c>
      <c r="J23" s="17">
        <v>0.68829999999999991</v>
      </c>
      <c r="K23" s="17">
        <v>0.78449999999999998</v>
      </c>
      <c r="L23" s="17">
        <v>0.77379999999999993</v>
      </c>
      <c r="M23" s="17">
        <v>0.69779999999999998</v>
      </c>
      <c r="N23" s="17">
        <v>0.56420000000000003</v>
      </c>
      <c r="O23" s="17"/>
      <c r="P23" s="17">
        <f>SUM(D23:O23)</f>
        <v>6.4168000000000003</v>
      </c>
      <c r="Q23" s="17">
        <f>+P23-C23</f>
        <v>-1.1008000000000004</v>
      </c>
      <c r="R23" s="18">
        <f t="shared" si="3"/>
        <v>-14.642971161008836</v>
      </c>
      <c r="T23" s="11"/>
      <c r="U23" s="11"/>
      <c r="V23" s="11"/>
    </row>
    <row r="24" spans="1:22" ht="21" customHeight="1" x14ac:dyDescent="0.25">
      <c r="A24" s="1"/>
      <c r="B24" s="15" t="s">
        <v>37</v>
      </c>
      <c r="C24" s="13">
        <f>SUM(C25:C29)</f>
        <v>112.48439999999999</v>
      </c>
      <c r="D24" s="13">
        <f>SUM(D25:D29)</f>
        <v>11.308199999999999</v>
      </c>
      <c r="E24" s="13">
        <f>SUM(E25:E29)</f>
        <v>10.596299999999999</v>
      </c>
      <c r="F24" s="13">
        <f>SUM(F25:F29)</f>
        <v>10.343299999999999</v>
      </c>
      <c r="G24" s="13">
        <f t="shared" ref="G24:O24" si="8">SUM(G25:G29)</f>
        <v>9.9620999999999995</v>
      </c>
      <c r="H24" s="13">
        <f t="shared" si="8"/>
        <v>11.1671</v>
      </c>
      <c r="I24" s="13">
        <f t="shared" si="8"/>
        <v>11.5008</v>
      </c>
      <c r="J24" s="13">
        <f t="shared" si="8"/>
        <v>10.899199999999999</v>
      </c>
      <c r="K24" s="13">
        <f t="shared" si="8"/>
        <v>11.0344</v>
      </c>
      <c r="L24" s="13">
        <f t="shared" si="8"/>
        <v>10.455200000000001</v>
      </c>
      <c r="M24" s="13">
        <f t="shared" si="8"/>
        <v>10.808599999999998</v>
      </c>
      <c r="N24" s="13">
        <f t="shared" si="8"/>
        <v>11.447700000000001</v>
      </c>
      <c r="O24" s="13">
        <f t="shared" si="8"/>
        <v>0</v>
      </c>
      <c r="P24" s="13">
        <f t="shared" si="1"/>
        <v>119.52289999999999</v>
      </c>
      <c r="Q24" s="13">
        <f t="shared" si="2"/>
        <v>7.0384999999999991</v>
      </c>
      <c r="R24" s="14">
        <f t="shared" si="3"/>
        <v>6.2573121250591184</v>
      </c>
      <c r="T24" s="11"/>
      <c r="U24" s="11"/>
      <c r="V24" s="11"/>
    </row>
    <row r="25" spans="1:22" ht="12.75" customHeight="1" x14ac:dyDescent="0.25">
      <c r="A25" s="1"/>
      <c r="B25" s="16" t="s">
        <v>38</v>
      </c>
      <c r="C25" s="17">
        <v>20.655500000000004</v>
      </c>
      <c r="D25" s="17">
        <v>1.6556</v>
      </c>
      <c r="E25" s="17">
        <v>1.9761</v>
      </c>
      <c r="F25" s="17">
        <v>2.0331999999999999</v>
      </c>
      <c r="G25" s="17">
        <v>1.6408000000000003</v>
      </c>
      <c r="H25" s="17">
        <v>1.8606</v>
      </c>
      <c r="I25" s="17">
        <v>2.4864999999999999</v>
      </c>
      <c r="J25" s="17">
        <v>1.9651000000000001</v>
      </c>
      <c r="K25" s="17">
        <v>1.8694999999999999</v>
      </c>
      <c r="L25" s="17">
        <v>1.8771000000000002</v>
      </c>
      <c r="M25" s="17">
        <v>2.4601999999999999</v>
      </c>
      <c r="N25" s="17">
        <v>2.2486999999999999</v>
      </c>
      <c r="O25" s="17"/>
      <c r="P25" s="17">
        <f t="shared" si="1"/>
        <v>22.073399999999999</v>
      </c>
      <c r="Q25" s="17">
        <f t="shared" si="2"/>
        <v>1.4178999999999959</v>
      </c>
      <c r="R25" s="18">
        <f t="shared" si="3"/>
        <v>6.8645155043450687</v>
      </c>
      <c r="T25" s="11"/>
      <c r="U25" s="11"/>
      <c r="V25" s="11"/>
    </row>
    <row r="26" spans="1:22" ht="12.75" customHeight="1" x14ac:dyDescent="0.25">
      <c r="A26" s="1"/>
      <c r="B26" s="16" t="s">
        <v>39</v>
      </c>
      <c r="C26" s="17">
        <v>1.5190999999999999</v>
      </c>
      <c r="D26" s="17">
        <v>0.13519999999999999</v>
      </c>
      <c r="E26" s="17">
        <v>0.1416</v>
      </c>
      <c r="F26" s="17">
        <v>0.17100000000000001</v>
      </c>
      <c r="G26" s="17">
        <v>0.1195</v>
      </c>
      <c r="H26" s="17">
        <v>0.12369999999999999</v>
      </c>
      <c r="I26" s="17">
        <v>0.23430000000000001</v>
      </c>
      <c r="J26" s="17">
        <v>0.25599999999999995</v>
      </c>
      <c r="K26" s="17">
        <v>0.16569999999999999</v>
      </c>
      <c r="L26" s="17">
        <v>9.7000000000000003E-2</v>
      </c>
      <c r="M26" s="17">
        <v>0.11509999999999999</v>
      </c>
      <c r="N26" s="17">
        <v>0.17330000000000001</v>
      </c>
      <c r="O26" s="17"/>
      <c r="P26" s="17">
        <f t="shared" si="1"/>
        <v>1.7323999999999999</v>
      </c>
      <c r="Q26" s="17">
        <f t="shared" si="2"/>
        <v>0.21330000000000005</v>
      </c>
      <c r="R26" s="18">
        <f t="shared" si="3"/>
        <v>14.041208610361403</v>
      </c>
      <c r="T26" s="11"/>
      <c r="U26" s="11"/>
      <c r="V26" s="11"/>
    </row>
    <row r="27" spans="1:22" ht="12.75" hidden="1" customHeight="1" x14ac:dyDescent="0.25">
      <c r="A27" s="1"/>
      <c r="B27" s="16" t="s">
        <v>40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>
        <f t="shared" si="1"/>
        <v>0</v>
      </c>
      <c r="Q27" s="17">
        <f t="shared" si="2"/>
        <v>0</v>
      </c>
      <c r="R27" s="19" t="e">
        <f t="shared" si="3"/>
        <v>#DIV/0!</v>
      </c>
      <c r="T27" s="11"/>
      <c r="U27" s="11"/>
      <c r="V27" s="11"/>
    </row>
    <row r="28" spans="1:22" ht="12.75" customHeight="1" x14ac:dyDescent="0.25">
      <c r="A28" s="1"/>
      <c r="B28" s="16" t="s">
        <v>41</v>
      </c>
      <c r="C28" s="17">
        <v>12.352199999999998</v>
      </c>
      <c r="D28" s="17">
        <v>1.2114</v>
      </c>
      <c r="E28" s="17">
        <v>0.96860000000000013</v>
      </c>
      <c r="F28" s="17">
        <v>0.97620000000000018</v>
      </c>
      <c r="G28" s="17">
        <v>1.1371000000000002</v>
      </c>
      <c r="H28" s="17">
        <v>1.7015</v>
      </c>
      <c r="I28" s="17">
        <v>1.3089999999999999</v>
      </c>
      <c r="J28" s="17">
        <v>1.3080999999999998</v>
      </c>
      <c r="K28" s="17">
        <v>1.2573000000000001</v>
      </c>
      <c r="L28" s="17">
        <v>1.3157000000000001</v>
      </c>
      <c r="M28" s="17">
        <v>1.3657999999999999</v>
      </c>
      <c r="N28" s="17">
        <v>1.3322000000000001</v>
      </c>
      <c r="O28" s="17"/>
      <c r="P28" s="17">
        <f t="shared" si="1"/>
        <v>13.882900000000001</v>
      </c>
      <c r="Q28" s="17">
        <f t="shared" si="2"/>
        <v>1.5307000000000031</v>
      </c>
      <c r="R28" s="18">
        <f t="shared" si="3"/>
        <v>12.39212447984977</v>
      </c>
      <c r="T28" s="11"/>
      <c r="U28" s="11"/>
      <c r="V28" s="11"/>
    </row>
    <row r="29" spans="1:22" ht="12.75" customHeight="1" x14ac:dyDescent="0.25">
      <c r="A29" s="1"/>
      <c r="B29" s="16" t="s">
        <v>42</v>
      </c>
      <c r="C29" s="17">
        <f>+C30+C31</f>
        <v>77.957599999999985</v>
      </c>
      <c r="D29" s="17">
        <f>+D30+D31</f>
        <v>8.3059999999999992</v>
      </c>
      <c r="E29" s="17">
        <f t="shared" ref="E29:O29" si="9">+E30+E31</f>
        <v>7.51</v>
      </c>
      <c r="F29" s="17">
        <f t="shared" si="9"/>
        <v>7.1629000000000005</v>
      </c>
      <c r="G29" s="17">
        <f t="shared" si="9"/>
        <v>7.0647000000000002</v>
      </c>
      <c r="H29" s="17">
        <f t="shared" si="9"/>
        <v>7.4812999999999992</v>
      </c>
      <c r="I29" s="17">
        <f t="shared" si="9"/>
        <v>7.4710000000000001</v>
      </c>
      <c r="J29" s="17">
        <f t="shared" si="9"/>
        <v>7.3699999999999992</v>
      </c>
      <c r="K29" s="17">
        <f t="shared" si="9"/>
        <v>7.7418999999999993</v>
      </c>
      <c r="L29" s="17">
        <f t="shared" si="9"/>
        <v>7.1654</v>
      </c>
      <c r="M29" s="17">
        <f t="shared" si="9"/>
        <v>6.8674999999999997</v>
      </c>
      <c r="N29" s="17">
        <f t="shared" si="9"/>
        <v>7.6935000000000002</v>
      </c>
      <c r="O29" s="17">
        <f t="shared" si="9"/>
        <v>0</v>
      </c>
      <c r="P29" s="17">
        <f t="shared" si="1"/>
        <v>81.834199999999981</v>
      </c>
      <c r="Q29" s="17">
        <f t="shared" si="2"/>
        <v>3.8765999999999963</v>
      </c>
      <c r="R29" s="18">
        <f t="shared" si="3"/>
        <v>4.9727031104087311</v>
      </c>
      <c r="T29" s="11"/>
      <c r="U29" s="11"/>
      <c r="V29" s="11"/>
    </row>
    <row r="30" spans="1:22" ht="12.75" customHeight="1" x14ac:dyDescent="0.25">
      <c r="A30" s="1"/>
      <c r="B30" s="20" t="s">
        <v>43</v>
      </c>
      <c r="C30" s="17">
        <v>48.762899999999995</v>
      </c>
      <c r="D30" s="17">
        <v>5.1650999999999998</v>
      </c>
      <c r="E30" s="17">
        <v>4.5611999999999995</v>
      </c>
      <c r="F30" s="17">
        <v>4.5966000000000005</v>
      </c>
      <c r="G30" s="17">
        <v>4.4074</v>
      </c>
      <c r="H30" s="17">
        <v>4.6371999999999991</v>
      </c>
      <c r="I30" s="17">
        <v>4.5857000000000001</v>
      </c>
      <c r="J30" s="17">
        <v>4.6717999999999993</v>
      </c>
      <c r="K30" s="17">
        <v>4.8726000000000003</v>
      </c>
      <c r="L30" s="17">
        <v>4.4008000000000003</v>
      </c>
      <c r="M30" s="17">
        <v>4.3227000000000002</v>
      </c>
      <c r="N30" s="17">
        <v>4.8822000000000001</v>
      </c>
      <c r="O30" s="17"/>
      <c r="P30" s="17">
        <f t="shared" si="1"/>
        <v>51.10329999999999</v>
      </c>
      <c r="Q30" s="17">
        <f>+P30-C30</f>
        <v>2.3403999999999954</v>
      </c>
      <c r="R30" s="18">
        <f t="shared" si="3"/>
        <v>4.7995504779248073</v>
      </c>
      <c r="T30" s="11"/>
      <c r="U30" s="11"/>
      <c r="V30" s="11"/>
    </row>
    <row r="31" spans="1:22" ht="12.75" customHeight="1" x14ac:dyDescent="0.25">
      <c r="A31" s="1"/>
      <c r="B31" s="20" t="s">
        <v>44</v>
      </c>
      <c r="C31" s="17">
        <v>29.194699999999997</v>
      </c>
      <c r="D31" s="17">
        <v>3.1408999999999998</v>
      </c>
      <c r="E31" s="17">
        <v>2.9487999999999999</v>
      </c>
      <c r="F31" s="17">
        <v>2.5662999999999996</v>
      </c>
      <c r="G31" s="17">
        <v>2.6572999999999998</v>
      </c>
      <c r="H31" s="17">
        <v>2.8441000000000001</v>
      </c>
      <c r="I31" s="17">
        <v>2.8853</v>
      </c>
      <c r="J31" s="17">
        <v>2.6981999999999999</v>
      </c>
      <c r="K31" s="17">
        <v>2.8692999999999995</v>
      </c>
      <c r="L31" s="17">
        <v>2.7645999999999997</v>
      </c>
      <c r="M31" s="17">
        <v>2.5447999999999995</v>
      </c>
      <c r="N31" s="17">
        <v>2.8113000000000001</v>
      </c>
      <c r="O31" s="17"/>
      <c r="P31" s="17">
        <f t="shared" si="1"/>
        <v>30.730899999999998</v>
      </c>
      <c r="Q31" s="17">
        <f>+P31-C31</f>
        <v>1.5362000000000009</v>
      </c>
      <c r="R31" s="18">
        <f t="shared" si="3"/>
        <v>5.2619139775370218</v>
      </c>
      <c r="T31" s="11"/>
      <c r="U31" s="11"/>
      <c r="V31" s="11"/>
    </row>
    <row r="32" spans="1:22" ht="21" customHeight="1" x14ac:dyDescent="0.25">
      <c r="A32" s="1"/>
      <c r="B32" s="15" t="s">
        <v>45</v>
      </c>
      <c r="C32" s="13">
        <f>SUM(C33:C39)</f>
        <v>244.25069999999999</v>
      </c>
      <c r="D32" s="13">
        <f>SUM(D33:D39)</f>
        <v>17.032800000000002</v>
      </c>
      <c r="E32" s="13">
        <f t="shared" ref="E32:O32" si="10">SUM(E33:E39)</f>
        <v>17.7469</v>
      </c>
      <c r="F32" s="13">
        <f t="shared" si="10"/>
        <v>16.731899999999996</v>
      </c>
      <c r="G32" s="13">
        <f t="shared" si="10"/>
        <v>86.099099999999993</v>
      </c>
      <c r="H32" s="13">
        <f t="shared" si="10"/>
        <v>16.649100000000001</v>
      </c>
      <c r="I32" s="13">
        <f t="shared" si="10"/>
        <v>15.3109</v>
      </c>
      <c r="J32" s="13">
        <f t="shared" si="10"/>
        <v>16.075399999999998</v>
      </c>
      <c r="K32" s="13">
        <f t="shared" si="10"/>
        <v>16.900299999999998</v>
      </c>
      <c r="L32" s="13">
        <f t="shared" si="10"/>
        <v>16.554299999999998</v>
      </c>
      <c r="M32" s="13">
        <f t="shared" si="10"/>
        <v>18.312000000000001</v>
      </c>
      <c r="N32" s="13">
        <f t="shared" si="10"/>
        <v>16.290099999999999</v>
      </c>
      <c r="O32" s="13">
        <f t="shared" si="10"/>
        <v>0</v>
      </c>
      <c r="P32" s="13">
        <f t="shared" si="1"/>
        <v>253.70280000000002</v>
      </c>
      <c r="Q32" s="13">
        <f t="shared" si="2"/>
        <v>9.4521000000000299</v>
      </c>
      <c r="R32" s="14">
        <f t="shared" si="3"/>
        <v>3.869835378158601</v>
      </c>
      <c r="T32" s="11"/>
      <c r="U32" s="11"/>
      <c r="V32" s="11"/>
    </row>
    <row r="33" spans="1:22" ht="15.75" customHeight="1" x14ac:dyDescent="0.25">
      <c r="A33" s="1"/>
      <c r="B33" s="16" t="s">
        <v>46</v>
      </c>
      <c r="C33" s="17">
        <v>10.215699999999998</v>
      </c>
      <c r="D33" s="17">
        <v>0.72689999999999999</v>
      </c>
      <c r="E33" s="17">
        <v>0.98780000000000012</v>
      </c>
      <c r="F33" s="17">
        <v>0.94019999999999992</v>
      </c>
      <c r="G33" s="17">
        <v>1.073</v>
      </c>
      <c r="H33" s="17">
        <v>1.0494000000000001</v>
      </c>
      <c r="I33" s="17">
        <v>0.97250000000000003</v>
      </c>
      <c r="J33" s="17">
        <v>0.92159999999999986</v>
      </c>
      <c r="K33" s="17">
        <v>1.0563</v>
      </c>
      <c r="L33" s="17">
        <v>1.0457000000000001</v>
      </c>
      <c r="M33" s="17">
        <v>1.0079</v>
      </c>
      <c r="N33" s="17">
        <v>0.99389999999999989</v>
      </c>
      <c r="O33" s="17"/>
      <c r="P33" s="17">
        <f t="shared" si="1"/>
        <v>10.7752</v>
      </c>
      <c r="Q33" s="17">
        <f t="shared" si="2"/>
        <v>0.55950000000000166</v>
      </c>
      <c r="R33" s="18">
        <f t="shared" si="3"/>
        <v>5.4768640426011119</v>
      </c>
      <c r="T33" s="11"/>
      <c r="U33" s="11"/>
      <c r="V33" s="11"/>
    </row>
    <row r="34" spans="1:22" ht="15.75" customHeight="1" x14ac:dyDescent="0.25">
      <c r="A34" s="1"/>
      <c r="B34" s="16" t="s">
        <v>47</v>
      </c>
      <c r="C34" s="17">
        <v>80.812600000000003</v>
      </c>
      <c r="D34" s="17">
        <v>7.9833999999999996</v>
      </c>
      <c r="E34" s="17">
        <v>8.3390000000000004</v>
      </c>
      <c r="F34" s="17">
        <v>7.1247999999999996</v>
      </c>
      <c r="G34" s="17">
        <v>8.7914999999999992</v>
      </c>
      <c r="H34" s="17">
        <v>7.5223999999999993</v>
      </c>
      <c r="I34" s="17">
        <v>6.9097000000000008</v>
      </c>
      <c r="J34" s="17">
        <v>7.1701999999999995</v>
      </c>
      <c r="K34" s="17">
        <v>7.7160000000000002</v>
      </c>
      <c r="L34" s="17">
        <v>7.6234999999999999</v>
      </c>
      <c r="M34" s="17">
        <v>8.3638999999999992</v>
      </c>
      <c r="N34" s="17">
        <v>7.4984999999999999</v>
      </c>
      <c r="O34" s="17"/>
      <c r="P34" s="17">
        <f t="shared" si="1"/>
        <v>85.042900000000003</v>
      </c>
      <c r="Q34" s="17">
        <f t="shared" si="2"/>
        <v>4.2302999999999997</v>
      </c>
      <c r="R34" s="18">
        <f t="shared" si="3"/>
        <v>5.2347034992068062</v>
      </c>
      <c r="T34" s="11"/>
      <c r="U34" s="11"/>
      <c r="V34" s="11"/>
    </row>
    <row r="35" spans="1:22" ht="15.75" customHeight="1" x14ac:dyDescent="0.25">
      <c r="A35" s="1"/>
      <c r="B35" s="16" t="s">
        <v>48</v>
      </c>
      <c r="C35" s="17">
        <v>40.619500000000002</v>
      </c>
      <c r="D35" s="17">
        <v>4.0125000000000002</v>
      </c>
      <c r="E35" s="17">
        <v>4.1756000000000002</v>
      </c>
      <c r="F35" s="17">
        <v>3.5871</v>
      </c>
      <c r="G35" s="17">
        <v>4.4226000000000001</v>
      </c>
      <c r="H35" s="17">
        <v>3.7776000000000001</v>
      </c>
      <c r="I35" s="17">
        <v>3.4569000000000001</v>
      </c>
      <c r="J35" s="17">
        <v>3.6033999999999997</v>
      </c>
      <c r="K35" s="17">
        <v>3.8808000000000002</v>
      </c>
      <c r="L35" s="17">
        <v>3.8208000000000002</v>
      </c>
      <c r="M35" s="17">
        <v>4.2018000000000004</v>
      </c>
      <c r="N35" s="17">
        <v>3.7774999999999999</v>
      </c>
      <c r="O35" s="17"/>
      <c r="P35" s="17">
        <f t="shared" si="1"/>
        <v>42.7166</v>
      </c>
      <c r="Q35" s="17">
        <f t="shared" si="2"/>
        <v>2.0970999999999975</v>
      </c>
      <c r="R35" s="18">
        <f t="shared" si="3"/>
        <v>5.162791270202729</v>
      </c>
      <c r="T35" s="11"/>
      <c r="U35" s="11"/>
      <c r="V35" s="11"/>
    </row>
    <row r="36" spans="1:22" ht="15.75" customHeight="1" x14ac:dyDescent="0.25">
      <c r="A36" s="1"/>
      <c r="B36" s="16" t="s">
        <v>49</v>
      </c>
      <c r="C36" s="17">
        <v>0.96920000000000006</v>
      </c>
      <c r="D36" s="17">
        <v>0</v>
      </c>
      <c r="E36" s="17">
        <v>0</v>
      </c>
      <c r="F36" s="17">
        <v>0.20379999999999998</v>
      </c>
      <c r="G36" s="17">
        <v>0.35830000000000001</v>
      </c>
      <c r="H36" s="17">
        <v>0</v>
      </c>
      <c r="I36" s="17">
        <v>0</v>
      </c>
      <c r="J36" s="17">
        <v>0.29710000000000003</v>
      </c>
      <c r="K36" s="17">
        <v>0</v>
      </c>
      <c r="L36" s="17">
        <v>0</v>
      </c>
      <c r="M36" s="17">
        <v>0.29710000000000003</v>
      </c>
      <c r="N36" s="17">
        <v>0</v>
      </c>
      <c r="O36" s="17"/>
      <c r="P36" s="17">
        <f>SUM(D36:O36)</f>
        <v>1.1563000000000001</v>
      </c>
      <c r="Q36" s="17">
        <f>+P36-C36</f>
        <v>0.18710000000000004</v>
      </c>
      <c r="R36" s="18">
        <f t="shared" si="3"/>
        <v>19.30458109781263</v>
      </c>
      <c r="T36" s="11"/>
      <c r="U36" s="11"/>
      <c r="V36" s="11"/>
    </row>
    <row r="37" spans="1:22" ht="15.75" hidden="1" customHeight="1" x14ac:dyDescent="0.25">
      <c r="A37" s="1"/>
      <c r="B37" s="16" t="s">
        <v>50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>
        <f t="shared" si="1"/>
        <v>0</v>
      </c>
      <c r="Q37" s="17">
        <f t="shared" si="2"/>
        <v>0</v>
      </c>
      <c r="R37" s="19" t="e">
        <f t="shared" si="3"/>
        <v>#DIV/0!</v>
      </c>
      <c r="T37" s="11"/>
      <c r="U37" s="11"/>
      <c r="V37" s="11"/>
    </row>
    <row r="38" spans="1:22" ht="15.75" customHeight="1" x14ac:dyDescent="0.25">
      <c r="A38" s="1"/>
      <c r="B38" s="16" t="s">
        <v>51</v>
      </c>
      <c r="C38" s="17">
        <v>45.045599999999993</v>
      </c>
      <c r="D38" s="17">
        <v>4.3045</v>
      </c>
      <c r="E38" s="17">
        <v>3.9008999999999996</v>
      </c>
      <c r="F38" s="17">
        <v>3.0414000000000003</v>
      </c>
      <c r="G38" s="17">
        <v>4.4607999999999999</v>
      </c>
      <c r="H38" s="17">
        <v>3.9893999999999998</v>
      </c>
      <c r="I38" s="17">
        <v>3.9615999999999993</v>
      </c>
      <c r="J38" s="17">
        <v>4.0830000000000002</v>
      </c>
      <c r="K38" s="17">
        <v>4.194700000000001</v>
      </c>
      <c r="L38" s="17">
        <v>4.0612999999999992</v>
      </c>
      <c r="M38" s="17">
        <v>4.4400000000000004</v>
      </c>
      <c r="N38" s="17">
        <v>4.0202</v>
      </c>
      <c r="O38" s="17"/>
      <c r="P38" s="17">
        <f t="shared" si="1"/>
        <v>44.457799999999999</v>
      </c>
      <c r="Q38" s="17">
        <f t="shared" si="2"/>
        <v>-0.58779999999999433</v>
      </c>
      <c r="R38" s="18">
        <f t="shared" si="3"/>
        <v>-1.3048999236329284</v>
      </c>
      <c r="T38" s="11"/>
      <c r="U38" s="11"/>
      <c r="V38" s="11"/>
    </row>
    <row r="39" spans="1:22" ht="15.75" customHeight="1" x14ac:dyDescent="0.25">
      <c r="A39" s="1"/>
      <c r="B39" s="16" t="s">
        <v>52</v>
      </c>
      <c r="C39" s="17">
        <v>66.588100000000011</v>
      </c>
      <c r="D39" s="17">
        <v>5.4999999999999997E-3</v>
      </c>
      <c r="E39" s="17">
        <v>0.34360000000000002</v>
      </c>
      <c r="F39" s="17">
        <v>1.8346</v>
      </c>
      <c r="G39" s="17">
        <v>66.992899999999992</v>
      </c>
      <c r="H39" s="17">
        <v>0.31029999999999996</v>
      </c>
      <c r="I39" s="17">
        <v>1.0199999999999999E-2</v>
      </c>
      <c r="J39" s="17">
        <v>1E-4</v>
      </c>
      <c r="K39" s="17">
        <v>5.2499999999999998E-2</v>
      </c>
      <c r="L39" s="17">
        <v>3.0000000000000001E-3</v>
      </c>
      <c r="M39" s="17">
        <v>1.2999999999999999E-3</v>
      </c>
      <c r="N39" s="17">
        <v>0</v>
      </c>
      <c r="O39" s="17"/>
      <c r="P39" s="17">
        <f t="shared" si="1"/>
        <v>69.553999999999988</v>
      </c>
      <c r="Q39" s="17">
        <f t="shared" si="2"/>
        <v>2.9658999999999764</v>
      </c>
      <c r="R39" s="18">
        <f t="shared" si="3"/>
        <v>4.4540991558551397</v>
      </c>
      <c r="T39" s="11"/>
      <c r="U39" s="11"/>
      <c r="V39" s="11"/>
    </row>
    <row r="40" spans="1:22" ht="21" customHeight="1" x14ac:dyDescent="0.25">
      <c r="A40" s="1"/>
      <c r="B40" s="12" t="s">
        <v>53</v>
      </c>
      <c r="C40" s="13">
        <v>278.53570000000002</v>
      </c>
      <c r="D40" s="13">
        <v>13.806799999999999</v>
      </c>
      <c r="E40" s="13">
        <v>31.903700000000001</v>
      </c>
      <c r="F40" s="13">
        <v>19.395</v>
      </c>
      <c r="G40" s="13">
        <v>23.045099999999998</v>
      </c>
      <c r="H40" s="13">
        <v>18.162500000000001</v>
      </c>
      <c r="I40" s="13">
        <v>16.6525</v>
      </c>
      <c r="J40" s="13">
        <v>33.6738</v>
      </c>
      <c r="K40" s="13">
        <v>17.374800000000004</v>
      </c>
      <c r="L40" s="13">
        <v>21.263600000000004</v>
      </c>
      <c r="M40" s="13">
        <v>14.644200000000001</v>
      </c>
      <c r="N40" s="13">
        <v>12.440599999999998</v>
      </c>
      <c r="O40" s="13"/>
      <c r="P40" s="13">
        <f t="shared" si="1"/>
        <v>222.36259999999999</v>
      </c>
      <c r="Q40" s="13">
        <f t="shared" si="2"/>
        <v>-56.173100000000034</v>
      </c>
      <c r="R40" s="14">
        <f t="shared" si="3"/>
        <v>-20.167289148213328</v>
      </c>
      <c r="T40" s="11"/>
      <c r="U40" s="11"/>
      <c r="V40" s="11"/>
    </row>
    <row r="41" spans="1:22" ht="15" customHeight="1" x14ac:dyDescent="0.25">
      <c r="A41" s="1"/>
      <c r="B41" s="16" t="s">
        <v>54</v>
      </c>
      <c r="C41" s="17">
        <v>33.389800000000001</v>
      </c>
      <c r="D41" s="17">
        <v>3.4568999999999996</v>
      </c>
      <c r="E41" s="17">
        <v>3.3096000000000001</v>
      </c>
      <c r="F41" s="17">
        <v>3.0618000000000003</v>
      </c>
      <c r="G41" s="17">
        <v>3.1726000000000001</v>
      </c>
      <c r="H41" s="17">
        <v>3.2893000000000003</v>
      </c>
      <c r="I41" s="17">
        <v>2.9658000000000002</v>
      </c>
      <c r="J41" s="17">
        <v>3.0525000000000002</v>
      </c>
      <c r="K41" s="17">
        <v>3.2956999999999996</v>
      </c>
      <c r="L41" s="17">
        <v>3.2465000000000002</v>
      </c>
      <c r="M41" s="17">
        <v>3.4617</v>
      </c>
      <c r="N41" s="17">
        <v>2.98</v>
      </c>
      <c r="O41" s="17"/>
      <c r="P41" s="17">
        <f t="shared" si="1"/>
        <v>35.292400000000001</v>
      </c>
      <c r="Q41" s="17">
        <f t="shared" si="2"/>
        <v>1.9025999999999996</v>
      </c>
      <c r="R41" s="18">
        <f t="shared" si="3"/>
        <v>5.6981473384087344</v>
      </c>
      <c r="T41" s="11"/>
      <c r="U41" s="11"/>
      <c r="V41" s="11"/>
    </row>
    <row r="42" spans="1:22" ht="15" customHeight="1" x14ac:dyDescent="0.25">
      <c r="A42" s="1"/>
      <c r="B42" s="16" t="s">
        <v>55</v>
      </c>
      <c r="C42" s="17">
        <v>7.4126000000000012</v>
      </c>
      <c r="D42" s="17">
        <v>1.1325000000000001</v>
      </c>
      <c r="E42" s="17">
        <v>1.5890000000000004</v>
      </c>
      <c r="F42" s="17">
        <v>1.0432000000000001</v>
      </c>
      <c r="G42" s="17">
        <v>1.4143000000000001</v>
      </c>
      <c r="H42" s="17">
        <v>1.6950000000000001</v>
      </c>
      <c r="I42" s="17">
        <v>1.8802000000000001</v>
      </c>
      <c r="J42" s="17">
        <v>1.8497000000000001</v>
      </c>
      <c r="K42" s="17">
        <v>1.8148</v>
      </c>
      <c r="L42" s="17">
        <v>1.7838000000000001</v>
      </c>
      <c r="M42" s="17">
        <v>1.9932000000000003</v>
      </c>
      <c r="N42" s="17">
        <v>1.7336999999999998</v>
      </c>
      <c r="O42" s="17"/>
      <c r="P42" s="17">
        <f t="shared" si="1"/>
        <v>17.929400000000001</v>
      </c>
      <c r="Q42" s="17">
        <f t="shared" si="2"/>
        <v>10.5168</v>
      </c>
      <c r="R42" s="18">
        <f t="shared" si="3"/>
        <v>141.87734398186868</v>
      </c>
      <c r="T42" s="11"/>
      <c r="U42" s="11"/>
      <c r="V42" s="11"/>
    </row>
    <row r="43" spans="1:22" ht="15" customHeight="1" x14ac:dyDescent="0.25">
      <c r="A43" s="1"/>
      <c r="B43" s="16" t="s">
        <v>56</v>
      </c>
      <c r="C43" s="17">
        <f t="shared" ref="C43:O43" si="11">+C40-C41-C42</f>
        <v>237.73330000000001</v>
      </c>
      <c r="D43" s="17">
        <f t="shared" si="11"/>
        <v>9.2173999999999996</v>
      </c>
      <c r="E43" s="17">
        <f t="shared" si="11"/>
        <v>27.005099999999999</v>
      </c>
      <c r="F43" s="17">
        <f t="shared" si="11"/>
        <v>15.289999999999997</v>
      </c>
      <c r="G43" s="17">
        <f t="shared" si="11"/>
        <v>18.458199999999998</v>
      </c>
      <c r="H43" s="17">
        <f t="shared" si="11"/>
        <v>13.1782</v>
      </c>
      <c r="I43" s="17">
        <f t="shared" si="11"/>
        <v>11.8065</v>
      </c>
      <c r="J43" s="17">
        <f t="shared" si="11"/>
        <v>28.771599999999999</v>
      </c>
      <c r="K43" s="17">
        <f t="shared" si="11"/>
        <v>12.264300000000004</v>
      </c>
      <c r="L43" s="17">
        <f t="shared" si="11"/>
        <v>16.233300000000003</v>
      </c>
      <c r="M43" s="17">
        <f t="shared" si="11"/>
        <v>9.1893000000000011</v>
      </c>
      <c r="N43" s="17">
        <f t="shared" si="11"/>
        <v>7.7268999999999979</v>
      </c>
      <c r="O43" s="17">
        <f t="shared" si="11"/>
        <v>0</v>
      </c>
      <c r="P43" s="17">
        <f t="shared" si="1"/>
        <v>169.14080000000001</v>
      </c>
      <c r="Q43" s="17">
        <f t="shared" si="2"/>
        <v>-68.592500000000001</v>
      </c>
      <c r="R43" s="18">
        <f t="shared" si="3"/>
        <v>-28.852710158820827</v>
      </c>
      <c r="T43" s="11"/>
      <c r="U43" s="11"/>
      <c r="V43" s="11"/>
    </row>
    <row r="44" spans="1:22" ht="6" customHeight="1" thickBot="1" x14ac:dyDescent="0.3">
      <c r="A44" s="1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3"/>
      <c r="T44" s="11"/>
      <c r="U44" s="11"/>
      <c r="V44" s="1"/>
    </row>
    <row r="45" spans="1:22" ht="6" customHeight="1" x14ac:dyDescent="0.25">
      <c r="A45" s="1"/>
      <c r="B45" s="2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T45" s="1"/>
      <c r="U45" s="1"/>
      <c r="V45" s="1"/>
    </row>
    <row r="46" spans="1:22" ht="21" customHeight="1" x14ac:dyDescent="0.25">
      <c r="B46" s="25" t="s">
        <v>57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T46" s="1"/>
      <c r="U46" s="1"/>
      <c r="V46" s="1"/>
    </row>
    <row r="47" spans="1:2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T47" s="1"/>
      <c r="U47" s="1"/>
      <c r="V47" s="1"/>
    </row>
    <row r="48" spans="1:22" ht="21" customHeight="1" x14ac:dyDescent="0.25">
      <c r="B48" s="46" t="s">
        <v>58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52" spans="3:26" x14ac:dyDescent="0.25">
      <c r="P52" s="26"/>
      <c r="Q52" s="26"/>
      <c r="R52" s="26"/>
      <c r="S52" s="26"/>
      <c r="X52" s="26"/>
      <c r="Y52" s="26"/>
      <c r="Z52" s="26"/>
    </row>
    <row r="53" spans="3:26" x14ac:dyDescent="0.2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V53" s="26"/>
      <c r="W53" s="26"/>
      <c r="X53" s="26"/>
      <c r="Y53" s="26"/>
      <c r="Z53" s="26"/>
    </row>
  </sheetData>
  <mergeCells count="6">
    <mergeCell ref="B48:R48"/>
    <mergeCell ref="B2:R2"/>
    <mergeCell ref="B3:R3"/>
    <mergeCell ref="B5:B6"/>
    <mergeCell ref="D5:P5"/>
    <mergeCell ref="Q5:R5"/>
  </mergeCells>
  <pageMargins left="0.7" right="0.7" top="0.75" bottom="0.75" header="0.3" footer="0.3"/>
  <pageSetup orientation="portrait" r:id="rId1"/>
  <ignoredErrors>
    <ignoredError sqref="C12:N12 P10:P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J6" sqref="J6"/>
    </sheetView>
  </sheetViews>
  <sheetFormatPr baseColWidth="10" defaultRowHeight="15" x14ac:dyDescent="0.25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  <col min="258" max="258" width="59.7109375" customWidth="1"/>
    <col min="259" max="261" width="12.42578125" customWidth="1"/>
    <col min="262" max="262" width="12.28515625" customWidth="1"/>
    <col min="263" max="263" width="9.7109375" customWidth="1"/>
    <col min="264" max="264" width="12.28515625" customWidth="1"/>
    <col min="265" max="265" width="9.7109375" customWidth="1"/>
    <col min="267" max="267" width="12.42578125" customWidth="1"/>
    <col min="268" max="268" width="12.85546875" customWidth="1"/>
    <col min="269" max="269" width="12.42578125" customWidth="1"/>
    <col min="514" max="514" width="59.7109375" customWidth="1"/>
    <col min="515" max="517" width="12.42578125" customWidth="1"/>
    <col min="518" max="518" width="12.28515625" customWidth="1"/>
    <col min="519" max="519" width="9.7109375" customWidth="1"/>
    <col min="520" max="520" width="12.28515625" customWidth="1"/>
    <col min="521" max="521" width="9.7109375" customWidth="1"/>
    <col min="523" max="523" width="12.42578125" customWidth="1"/>
    <col min="524" max="524" width="12.85546875" customWidth="1"/>
    <col min="525" max="525" width="12.42578125" customWidth="1"/>
    <col min="770" max="770" width="59.7109375" customWidth="1"/>
    <col min="771" max="773" width="12.42578125" customWidth="1"/>
    <col min="774" max="774" width="12.28515625" customWidth="1"/>
    <col min="775" max="775" width="9.7109375" customWidth="1"/>
    <col min="776" max="776" width="12.28515625" customWidth="1"/>
    <col min="777" max="777" width="9.7109375" customWidth="1"/>
    <col min="779" max="779" width="12.42578125" customWidth="1"/>
    <col min="780" max="780" width="12.85546875" customWidth="1"/>
    <col min="781" max="781" width="12.42578125" customWidth="1"/>
    <col min="1026" max="1026" width="59.7109375" customWidth="1"/>
    <col min="1027" max="1029" width="12.42578125" customWidth="1"/>
    <col min="1030" max="1030" width="12.28515625" customWidth="1"/>
    <col min="1031" max="1031" width="9.7109375" customWidth="1"/>
    <col min="1032" max="1032" width="12.28515625" customWidth="1"/>
    <col min="1033" max="1033" width="9.7109375" customWidth="1"/>
    <col min="1035" max="1035" width="12.42578125" customWidth="1"/>
    <col min="1036" max="1036" width="12.85546875" customWidth="1"/>
    <col min="1037" max="1037" width="12.42578125" customWidth="1"/>
    <col min="1282" max="1282" width="59.7109375" customWidth="1"/>
    <col min="1283" max="1285" width="12.42578125" customWidth="1"/>
    <col min="1286" max="1286" width="12.28515625" customWidth="1"/>
    <col min="1287" max="1287" width="9.7109375" customWidth="1"/>
    <col min="1288" max="1288" width="12.28515625" customWidth="1"/>
    <col min="1289" max="1289" width="9.7109375" customWidth="1"/>
    <col min="1291" max="1291" width="12.42578125" customWidth="1"/>
    <col min="1292" max="1292" width="12.85546875" customWidth="1"/>
    <col min="1293" max="1293" width="12.42578125" customWidth="1"/>
    <col min="1538" max="1538" width="59.7109375" customWidth="1"/>
    <col min="1539" max="1541" width="12.42578125" customWidth="1"/>
    <col min="1542" max="1542" width="12.28515625" customWidth="1"/>
    <col min="1543" max="1543" width="9.7109375" customWidth="1"/>
    <col min="1544" max="1544" width="12.28515625" customWidth="1"/>
    <col min="1545" max="1545" width="9.7109375" customWidth="1"/>
    <col min="1547" max="1547" width="12.42578125" customWidth="1"/>
    <col min="1548" max="1548" width="12.85546875" customWidth="1"/>
    <col min="1549" max="1549" width="12.42578125" customWidth="1"/>
    <col min="1794" max="1794" width="59.7109375" customWidth="1"/>
    <col min="1795" max="1797" width="12.42578125" customWidth="1"/>
    <col min="1798" max="1798" width="12.28515625" customWidth="1"/>
    <col min="1799" max="1799" width="9.7109375" customWidth="1"/>
    <col min="1800" max="1800" width="12.28515625" customWidth="1"/>
    <col min="1801" max="1801" width="9.7109375" customWidth="1"/>
    <col min="1803" max="1803" width="12.42578125" customWidth="1"/>
    <col min="1804" max="1804" width="12.85546875" customWidth="1"/>
    <col min="1805" max="1805" width="12.42578125" customWidth="1"/>
    <col min="2050" max="2050" width="59.7109375" customWidth="1"/>
    <col min="2051" max="2053" width="12.42578125" customWidth="1"/>
    <col min="2054" max="2054" width="12.28515625" customWidth="1"/>
    <col min="2055" max="2055" width="9.7109375" customWidth="1"/>
    <col min="2056" max="2056" width="12.28515625" customWidth="1"/>
    <col min="2057" max="2057" width="9.7109375" customWidth="1"/>
    <col min="2059" max="2059" width="12.42578125" customWidth="1"/>
    <col min="2060" max="2060" width="12.85546875" customWidth="1"/>
    <col min="2061" max="2061" width="12.42578125" customWidth="1"/>
    <col min="2306" max="2306" width="59.7109375" customWidth="1"/>
    <col min="2307" max="2309" width="12.42578125" customWidth="1"/>
    <col min="2310" max="2310" width="12.28515625" customWidth="1"/>
    <col min="2311" max="2311" width="9.7109375" customWidth="1"/>
    <col min="2312" max="2312" width="12.28515625" customWidth="1"/>
    <col min="2313" max="2313" width="9.7109375" customWidth="1"/>
    <col min="2315" max="2315" width="12.42578125" customWidth="1"/>
    <col min="2316" max="2316" width="12.85546875" customWidth="1"/>
    <col min="2317" max="2317" width="12.42578125" customWidth="1"/>
    <col min="2562" max="2562" width="59.7109375" customWidth="1"/>
    <col min="2563" max="2565" width="12.42578125" customWidth="1"/>
    <col min="2566" max="2566" width="12.28515625" customWidth="1"/>
    <col min="2567" max="2567" width="9.7109375" customWidth="1"/>
    <col min="2568" max="2568" width="12.28515625" customWidth="1"/>
    <col min="2569" max="2569" width="9.7109375" customWidth="1"/>
    <col min="2571" max="2571" width="12.42578125" customWidth="1"/>
    <col min="2572" max="2572" width="12.85546875" customWidth="1"/>
    <col min="2573" max="2573" width="12.42578125" customWidth="1"/>
    <col min="2818" max="2818" width="59.7109375" customWidth="1"/>
    <col min="2819" max="2821" width="12.42578125" customWidth="1"/>
    <col min="2822" max="2822" width="12.28515625" customWidth="1"/>
    <col min="2823" max="2823" width="9.7109375" customWidth="1"/>
    <col min="2824" max="2824" width="12.28515625" customWidth="1"/>
    <col min="2825" max="2825" width="9.7109375" customWidth="1"/>
    <col min="2827" max="2827" width="12.42578125" customWidth="1"/>
    <col min="2828" max="2828" width="12.85546875" customWidth="1"/>
    <col min="2829" max="2829" width="12.42578125" customWidth="1"/>
    <col min="3074" max="3074" width="59.7109375" customWidth="1"/>
    <col min="3075" max="3077" width="12.42578125" customWidth="1"/>
    <col min="3078" max="3078" width="12.28515625" customWidth="1"/>
    <col min="3079" max="3079" width="9.7109375" customWidth="1"/>
    <col min="3080" max="3080" width="12.28515625" customWidth="1"/>
    <col min="3081" max="3081" width="9.7109375" customWidth="1"/>
    <col min="3083" max="3083" width="12.42578125" customWidth="1"/>
    <col min="3084" max="3084" width="12.85546875" customWidth="1"/>
    <col min="3085" max="3085" width="12.42578125" customWidth="1"/>
    <col min="3330" max="3330" width="59.7109375" customWidth="1"/>
    <col min="3331" max="3333" width="12.42578125" customWidth="1"/>
    <col min="3334" max="3334" width="12.28515625" customWidth="1"/>
    <col min="3335" max="3335" width="9.7109375" customWidth="1"/>
    <col min="3336" max="3336" width="12.28515625" customWidth="1"/>
    <col min="3337" max="3337" width="9.7109375" customWidth="1"/>
    <col min="3339" max="3339" width="12.42578125" customWidth="1"/>
    <col min="3340" max="3340" width="12.85546875" customWidth="1"/>
    <col min="3341" max="3341" width="12.42578125" customWidth="1"/>
    <col min="3586" max="3586" width="59.7109375" customWidth="1"/>
    <col min="3587" max="3589" width="12.42578125" customWidth="1"/>
    <col min="3590" max="3590" width="12.28515625" customWidth="1"/>
    <col min="3591" max="3591" width="9.7109375" customWidth="1"/>
    <col min="3592" max="3592" width="12.28515625" customWidth="1"/>
    <col min="3593" max="3593" width="9.7109375" customWidth="1"/>
    <col min="3595" max="3595" width="12.42578125" customWidth="1"/>
    <col min="3596" max="3596" width="12.85546875" customWidth="1"/>
    <col min="3597" max="3597" width="12.42578125" customWidth="1"/>
    <col min="3842" max="3842" width="59.7109375" customWidth="1"/>
    <col min="3843" max="3845" width="12.42578125" customWidth="1"/>
    <col min="3846" max="3846" width="12.28515625" customWidth="1"/>
    <col min="3847" max="3847" width="9.7109375" customWidth="1"/>
    <col min="3848" max="3848" width="12.28515625" customWidth="1"/>
    <col min="3849" max="3849" width="9.7109375" customWidth="1"/>
    <col min="3851" max="3851" width="12.42578125" customWidth="1"/>
    <col min="3852" max="3852" width="12.85546875" customWidth="1"/>
    <col min="3853" max="3853" width="12.42578125" customWidth="1"/>
    <col min="4098" max="4098" width="59.7109375" customWidth="1"/>
    <col min="4099" max="4101" width="12.42578125" customWidth="1"/>
    <col min="4102" max="4102" width="12.28515625" customWidth="1"/>
    <col min="4103" max="4103" width="9.7109375" customWidth="1"/>
    <col min="4104" max="4104" width="12.28515625" customWidth="1"/>
    <col min="4105" max="4105" width="9.7109375" customWidth="1"/>
    <col min="4107" max="4107" width="12.42578125" customWidth="1"/>
    <col min="4108" max="4108" width="12.85546875" customWidth="1"/>
    <col min="4109" max="4109" width="12.42578125" customWidth="1"/>
    <col min="4354" max="4354" width="59.7109375" customWidth="1"/>
    <col min="4355" max="4357" width="12.42578125" customWidth="1"/>
    <col min="4358" max="4358" width="12.28515625" customWidth="1"/>
    <col min="4359" max="4359" width="9.7109375" customWidth="1"/>
    <col min="4360" max="4360" width="12.28515625" customWidth="1"/>
    <col min="4361" max="4361" width="9.7109375" customWidth="1"/>
    <col min="4363" max="4363" width="12.42578125" customWidth="1"/>
    <col min="4364" max="4364" width="12.85546875" customWidth="1"/>
    <col min="4365" max="4365" width="12.42578125" customWidth="1"/>
    <col min="4610" max="4610" width="59.7109375" customWidth="1"/>
    <col min="4611" max="4613" width="12.42578125" customWidth="1"/>
    <col min="4614" max="4614" width="12.28515625" customWidth="1"/>
    <col min="4615" max="4615" width="9.7109375" customWidth="1"/>
    <col min="4616" max="4616" width="12.28515625" customWidth="1"/>
    <col min="4617" max="4617" width="9.7109375" customWidth="1"/>
    <col min="4619" max="4619" width="12.42578125" customWidth="1"/>
    <col min="4620" max="4620" width="12.85546875" customWidth="1"/>
    <col min="4621" max="4621" width="12.42578125" customWidth="1"/>
    <col min="4866" max="4866" width="59.7109375" customWidth="1"/>
    <col min="4867" max="4869" width="12.42578125" customWidth="1"/>
    <col min="4870" max="4870" width="12.28515625" customWidth="1"/>
    <col min="4871" max="4871" width="9.7109375" customWidth="1"/>
    <col min="4872" max="4872" width="12.28515625" customWidth="1"/>
    <col min="4873" max="4873" width="9.7109375" customWidth="1"/>
    <col min="4875" max="4875" width="12.42578125" customWidth="1"/>
    <col min="4876" max="4876" width="12.85546875" customWidth="1"/>
    <col min="4877" max="4877" width="12.42578125" customWidth="1"/>
    <col min="5122" max="5122" width="59.7109375" customWidth="1"/>
    <col min="5123" max="5125" width="12.42578125" customWidth="1"/>
    <col min="5126" max="5126" width="12.28515625" customWidth="1"/>
    <col min="5127" max="5127" width="9.7109375" customWidth="1"/>
    <col min="5128" max="5128" width="12.28515625" customWidth="1"/>
    <col min="5129" max="5129" width="9.7109375" customWidth="1"/>
    <col min="5131" max="5131" width="12.42578125" customWidth="1"/>
    <col min="5132" max="5132" width="12.85546875" customWidth="1"/>
    <col min="5133" max="5133" width="12.42578125" customWidth="1"/>
    <col min="5378" max="5378" width="59.7109375" customWidth="1"/>
    <col min="5379" max="5381" width="12.42578125" customWidth="1"/>
    <col min="5382" max="5382" width="12.28515625" customWidth="1"/>
    <col min="5383" max="5383" width="9.7109375" customWidth="1"/>
    <col min="5384" max="5384" width="12.28515625" customWidth="1"/>
    <col min="5385" max="5385" width="9.7109375" customWidth="1"/>
    <col min="5387" max="5387" width="12.42578125" customWidth="1"/>
    <col min="5388" max="5388" width="12.85546875" customWidth="1"/>
    <col min="5389" max="5389" width="12.42578125" customWidth="1"/>
    <col min="5634" max="5634" width="59.7109375" customWidth="1"/>
    <col min="5635" max="5637" width="12.42578125" customWidth="1"/>
    <col min="5638" max="5638" width="12.28515625" customWidth="1"/>
    <col min="5639" max="5639" width="9.7109375" customWidth="1"/>
    <col min="5640" max="5640" width="12.28515625" customWidth="1"/>
    <col min="5641" max="5641" width="9.7109375" customWidth="1"/>
    <col min="5643" max="5643" width="12.42578125" customWidth="1"/>
    <col min="5644" max="5644" width="12.85546875" customWidth="1"/>
    <col min="5645" max="5645" width="12.42578125" customWidth="1"/>
    <col min="5890" max="5890" width="59.7109375" customWidth="1"/>
    <col min="5891" max="5893" width="12.42578125" customWidth="1"/>
    <col min="5894" max="5894" width="12.28515625" customWidth="1"/>
    <col min="5895" max="5895" width="9.7109375" customWidth="1"/>
    <col min="5896" max="5896" width="12.28515625" customWidth="1"/>
    <col min="5897" max="5897" width="9.7109375" customWidth="1"/>
    <col min="5899" max="5899" width="12.42578125" customWidth="1"/>
    <col min="5900" max="5900" width="12.85546875" customWidth="1"/>
    <col min="5901" max="5901" width="12.42578125" customWidth="1"/>
    <col min="6146" max="6146" width="59.7109375" customWidth="1"/>
    <col min="6147" max="6149" width="12.42578125" customWidth="1"/>
    <col min="6150" max="6150" width="12.28515625" customWidth="1"/>
    <col min="6151" max="6151" width="9.7109375" customWidth="1"/>
    <col min="6152" max="6152" width="12.28515625" customWidth="1"/>
    <col min="6153" max="6153" width="9.7109375" customWidth="1"/>
    <col min="6155" max="6155" width="12.42578125" customWidth="1"/>
    <col min="6156" max="6156" width="12.85546875" customWidth="1"/>
    <col min="6157" max="6157" width="12.42578125" customWidth="1"/>
    <col min="6402" max="6402" width="59.7109375" customWidth="1"/>
    <col min="6403" max="6405" width="12.42578125" customWidth="1"/>
    <col min="6406" max="6406" width="12.28515625" customWidth="1"/>
    <col min="6407" max="6407" width="9.7109375" customWidth="1"/>
    <col min="6408" max="6408" width="12.28515625" customWidth="1"/>
    <col min="6409" max="6409" width="9.7109375" customWidth="1"/>
    <col min="6411" max="6411" width="12.42578125" customWidth="1"/>
    <col min="6412" max="6412" width="12.85546875" customWidth="1"/>
    <col min="6413" max="6413" width="12.42578125" customWidth="1"/>
    <col min="6658" max="6658" width="59.7109375" customWidth="1"/>
    <col min="6659" max="6661" width="12.42578125" customWidth="1"/>
    <col min="6662" max="6662" width="12.28515625" customWidth="1"/>
    <col min="6663" max="6663" width="9.7109375" customWidth="1"/>
    <col min="6664" max="6664" width="12.28515625" customWidth="1"/>
    <col min="6665" max="6665" width="9.7109375" customWidth="1"/>
    <col min="6667" max="6667" width="12.42578125" customWidth="1"/>
    <col min="6668" max="6668" width="12.85546875" customWidth="1"/>
    <col min="6669" max="6669" width="12.42578125" customWidth="1"/>
    <col min="6914" max="6914" width="59.7109375" customWidth="1"/>
    <col min="6915" max="6917" width="12.42578125" customWidth="1"/>
    <col min="6918" max="6918" width="12.28515625" customWidth="1"/>
    <col min="6919" max="6919" width="9.7109375" customWidth="1"/>
    <col min="6920" max="6920" width="12.28515625" customWidth="1"/>
    <col min="6921" max="6921" width="9.7109375" customWidth="1"/>
    <col min="6923" max="6923" width="12.42578125" customWidth="1"/>
    <col min="6924" max="6924" width="12.85546875" customWidth="1"/>
    <col min="6925" max="6925" width="12.42578125" customWidth="1"/>
    <col min="7170" max="7170" width="59.7109375" customWidth="1"/>
    <col min="7171" max="7173" width="12.42578125" customWidth="1"/>
    <col min="7174" max="7174" width="12.28515625" customWidth="1"/>
    <col min="7175" max="7175" width="9.7109375" customWidth="1"/>
    <col min="7176" max="7176" width="12.28515625" customWidth="1"/>
    <col min="7177" max="7177" width="9.7109375" customWidth="1"/>
    <col min="7179" max="7179" width="12.42578125" customWidth="1"/>
    <col min="7180" max="7180" width="12.85546875" customWidth="1"/>
    <col min="7181" max="7181" width="12.42578125" customWidth="1"/>
    <col min="7426" max="7426" width="59.7109375" customWidth="1"/>
    <col min="7427" max="7429" width="12.42578125" customWidth="1"/>
    <col min="7430" max="7430" width="12.28515625" customWidth="1"/>
    <col min="7431" max="7431" width="9.7109375" customWidth="1"/>
    <col min="7432" max="7432" width="12.28515625" customWidth="1"/>
    <col min="7433" max="7433" width="9.7109375" customWidth="1"/>
    <col min="7435" max="7435" width="12.42578125" customWidth="1"/>
    <col min="7436" max="7436" width="12.85546875" customWidth="1"/>
    <col min="7437" max="7437" width="12.42578125" customWidth="1"/>
    <col min="7682" max="7682" width="59.7109375" customWidth="1"/>
    <col min="7683" max="7685" width="12.42578125" customWidth="1"/>
    <col min="7686" max="7686" width="12.28515625" customWidth="1"/>
    <col min="7687" max="7687" width="9.7109375" customWidth="1"/>
    <col min="7688" max="7688" width="12.28515625" customWidth="1"/>
    <col min="7689" max="7689" width="9.7109375" customWidth="1"/>
    <col min="7691" max="7691" width="12.42578125" customWidth="1"/>
    <col min="7692" max="7692" width="12.85546875" customWidth="1"/>
    <col min="7693" max="7693" width="12.42578125" customWidth="1"/>
    <col min="7938" max="7938" width="59.7109375" customWidth="1"/>
    <col min="7939" max="7941" width="12.42578125" customWidth="1"/>
    <col min="7942" max="7942" width="12.28515625" customWidth="1"/>
    <col min="7943" max="7943" width="9.7109375" customWidth="1"/>
    <col min="7944" max="7944" width="12.28515625" customWidth="1"/>
    <col min="7945" max="7945" width="9.7109375" customWidth="1"/>
    <col min="7947" max="7947" width="12.42578125" customWidth="1"/>
    <col min="7948" max="7948" width="12.85546875" customWidth="1"/>
    <col min="7949" max="7949" width="12.42578125" customWidth="1"/>
    <col min="8194" max="8194" width="59.7109375" customWidth="1"/>
    <col min="8195" max="8197" width="12.42578125" customWidth="1"/>
    <col min="8198" max="8198" width="12.28515625" customWidth="1"/>
    <col min="8199" max="8199" width="9.7109375" customWidth="1"/>
    <col min="8200" max="8200" width="12.28515625" customWidth="1"/>
    <col min="8201" max="8201" width="9.7109375" customWidth="1"/>
    <col min="8203" max="8203" width="12.42578125" customWidth="1"/>
    <col min="8204" max="8204" width="12.85546875" customWidth="1"/>
    <col min="8205" max="8205" width="12.42578125" customWidth="1"/>
    <col min="8450" max="8450" width="59.7109375" customWidth="1"/>
    <col min="8451" max="8453" width="12.42578125" customWidth="1"/>
    <col min="8454" max="8454" width="12.28515625" customWidth="1"/>
    <col min="8455" max="8455" width="9.7109375" customWidth="1"/>
    <col min="8456" max="8456" width="12.28515625" customWidth="1"/>
    <col min="8457" max="8457" width="9.7109375" customWidth="1"/>
    <col min="8459" max="8459" width="12.42578125" customWidth="1"/>
    <col min="8460" max="8460" width="12.85546875" customWidth="1"/>
    <col min="8461" max="8461" width="12.42578125" customWidth="1"/>
    <col min="8706" max="8706" width="59.7109375" customWidth="1"/>
    <col min="8707" max="8709" width="12.42578125" customWidth="1"/>
    <col min="8710" max="8710" width="12.28515625" customWidth="1"/>
    <col min="8711" max="8711" width="9.7109375" customWidth="1"/>
    <col min="8712" max="8712" width="12.28515625" customWidth="1"/>
    <col min="8713" max="8713" width="9.7109375" customWidth="1"/>
    <col min="8715" max="8715" width="12.42578125" customWidth="1"/>
    <col min="8716" max="8716" width="12.85546875" customWidth="1"/>
    <col min="8717" max="8717" width="12.42578125" customWidth="1"/>
    <col min="8962" max="8962" width="59.7109375" customWidth="1"/>
    <col min="8963" max="8965" width="12.42578125" customWidth="1"/>
    <col min="8966" max="8966" width="12.28515625" customWidth="1"/>
    <col min="8967" max="8967" width="9.7109375" customWidth="1"/>
    <col min="8968" max="8968" width="12.28515625" customWidth="1"/>
    <col min="8969" max="8969" width="9.7109375" customWidth="1"/>
    <col min="8971" max="8971" width="12.42578125" customWidth="1"/>
    <col min="8972" max="8972" width="12.85546875" customWidth="1"/>
    <col min="8973" max="8973" width="12.42578125" customWidth="1"/>
    <col min="9218" max="9218" width="59.7109375" customWidth="1"/>
    <col min="9219" max="9221" width="12.42578125" customWidth="1"/>
    <col min="9222" max="9222" width="12.28515625" customWidth="1"/>
    <col min="9223" max="9223" width="9.7109375" customWidth="1"/>
    <col min="9224" max="9224" width="12.28515625" customWidth="1"/>
    <col min="9225" max="9225" width="9.7109375" customWidth="1"/>
    <col min="9227" max="9227" width="12.42578125" customWidth="1"/>
    <col min="9228" max="9228" width="12.85546875" customWidth="1"/>
    <col min="9229" max="9229" width="12.42578125" customWidth="1"/>
    <col min="9474" max="9474" width="59.7109375" customWidth="1"/>
    <col min="9475" max="9477" width="12.42578125" customWidth="1"/>
    <col min="9478" max="9478" width="12.28515625" customWidth="1"/>
    <col min="9479" max="9479" width="9.7109375" customWidth="1"/>
    <col min="9480" max="9480" width="12.28515625" customWidth="1"/>
    <col min="9481" max="9481" width="9.7109375" customWidth="1"/>
    <col min="9483" max="9483" width="12.42578125" customWidth="1"/>
    <col min="9484" max="9484" width="12.85546875" customWidth="1"/>
    <col min="9485" max="9485" width="12.42578125" customWidth="1"/>
    <col min="9730" max="9730" width="59.7109375" customWidth="1"/>
    <col min="9731" max="9733" width="12.42578125" customWidth="1"/>
    <col min="9734" max="9734" width="12.28515625" customWidth="1"/>
    <col min="9735" max="9735" width="9.7109375" customWidth="1"/>
    <col min="9736" max="9736" width="12.28515625" customWidth="1"/>
    <col min="9737" max="9737" width="9.7109375" customWidth="1"/>
    <col min="9739" max="9739" width="12.42578125" customWidth="1"/>
    <col min="9740" max="9740" width="12.85546875" customWidth="1"/>
    <col min="9741" max="9741" width="12.42578125" customWidth="1"/>
    <col min="9986" max="9986" width="59.7109375" customWidth="1"/>
    <col min="9987" max="9989" width="12.42578125" customWidth="1"/>
    <col min="9990" max="9990" width="12.28515625" customWidth="1"/>
    <col min="9991" max="9991" width="9.7109375" customWidth="1"/>
    <col min="9992" max="9992" width="12.28515625" customWidth="1"/>
    <col min="9993" max="9993" width="9.7109375" customWidth="1"/>
    <col min="9995" max="9995" width="12.42578125" customWidth="1"/>
    <col min="9996" max="9996" width="12.85546875" customWidth="1"/>
    <col min="9997" max="9997" width="12.42578125" customWidth="1"/>
    <col min="10242" max="10242" width="59.7109375" customWidth="1"/>
    <col min="10243" max="10245" width="12.42578125" customWidth="1"/>
    <col min="10246" max="10246" width="12.28515625" customWidth="1"/>
    <col min="10247" max="10247" width="9.7109375" customWidth="1"/>
    <col min="10248" max="10248" width="12.28515625" customWidth="1"/>
    <col min="10249" max="10249" width="9.7109375" customWidth="1"/>
    <col min="10251" max="10251" width="12.42578125" customWidth="1"/>
    <col min="10252" max="10252" width="12.85546875" customWidth="1"/>
    <col min="10253" max="10253" width="12.42578125" customWidth="1"/>
    <col min="10498" max="10498" width="59.7109375" customWidth="1"/>
    <col min="10499" max="10501" width="12.42578125" customWidth="1"/>
    <col min="10502" max="10502" width="12.28515625" customWidth="1"/>
    <col min="10503" max="10503" width="9.7109375" customWidth="1"/>
    <col min="10504" max="10504" width="12.28515625" customWidth="1"/>
    <col min="10505" max="10505" width="9.7109375" customWidth="1"/>
    <col min="10507" max="10507" width="12.42578125" customWidth="1"/>
    <col min="10508" max="10508" width="12.85546875" customWidth="1"/>
    <col min="10509" max="10509" width="12.42578125" customWidth="1"/>
    <col min="10754" max="10754" width="59.7109375" customWidth="1"/>
    <col min="10755" max="10757" width="12.42578125" customWidth="1"/>
    <col min="10758" max="10758" width="12.28515625" customWidth="1"/>
    <col min="10759" max="10759" width="9.7109375" customWidth="1"/>
    <col min="10760" max="10760" width="12.28515625" customWidth="1"/>
    <col min="10761" max="10761" width="9.7109375" customWidth="1"/>
    <col min="10763" max="10763" width="12.42578125" customWidth="1"/>
    <col min="10764" max="10764" width="12.85546875" customWidth="1"/>
    <col min="10765" max="10765" width="12.42578125" customWidth="1"/>
    <col min="11010" max="11010" width="59.7109375" customWidth="1"/>
    <col min="11011" max="11013" width="12.42578125" customWidth="1"/>
    <col min="11014" max="11014" width="12.28515625" customWidth="1"/>
    <col min="11015" max="11015" width="9.7109375" customWidth="1"/>
    <col min="11016" max="11016" width="12.28515625" customWidth="1"/>
    <col min="11017" max="11017" width="9.7109375" customWidth="1"/>
    <col min="11019" max="11019" width="12.42578125" customWidth="1"/>
    <col min="11020" max="11020" width="12.85546875" customWidth="1"/>
    <col min="11021" max="11021" width="12.42578125" customWidth="1"/>
    <col min="11266" max="11266" width="59.7109375" customWidth="1"/>
    <col min="11267" max="11269" width="12.42578125" customWidth="1"/>
    <col min="11270" max="11270" width="12.28515625" customWidth="1"/>
    <col min="11271" max="11271" width="9.7109375" customWidth="1"/>
    <col min="11272" max="11272" width="12.28515625" customWidth="1"/>
    <col min="11273" max="11273" width="9.7109375" customWidth="1"/>
    <col min="11275" max="11275" width="12.42578125" customWidth="1"/>
    <col min="11276" max="11276" width="12.85546875" customWidth="1"/>
    <col min="11277" max="11277" width="12.42578125" customWidth="1"/>
    <col min="11522" max="11522" width="59.7109375" customWidth="1"/>
    <col min="11523" max="11525" width="12.42578125" customWidth="1"/>
    <col min="11526" max="11526" width="12.28515625" customWidth="1"/>
    <col min="11527" max="11527" width="9.7109375" customWidth="1"/>
    <col min="11528" max="11528" width="12.28515625" customWidth="1"/>
    <col min="11529" max="11529" width="9.7109375" customWidth="1"/>
    <col min="11531" max="11531" width="12.42578125" customWidth="1"/>
    <col min="11532" max="11532" width="12.85546875" customWidth="1"/>
    <col min="11533" max="11533" width="12.42578125" customWidth="1"/>
    <col min="11778" max="11778" width="59.7109375" customWidth="1"/>
    <col min="11779" max="11781" width="12.42578125" customWidth="1"/>
    <col min="11782" max="11782" width="12.28515625" customWidth="1"/>
    <col min="11783" max="11783" width="9.7109375" customWidth="1"/>
    <col min="11784" max="11784" width="12.28515625" customWidth="1"/>
    <col min="11785" max="11785" width="9.7109375" customWidth="1"/>
    <col min="11787" max="11787" width="12.42578125" customWidth="1"/>
    <col min="11788" max="11788" width="12.85546875" customWidth="1"/>
    <col min="11789" max="11789" width="12.42578125" customWidth="1"/>
    <col min="12034" max="12034" width="59.7109375" customWidth="1"/>
    <col min="12035" max="12037" width="12.42578125" customWidth="1"/>
    <col min="12038" max="12038" width="12.28515625" customWidth="1"/>
    <col min="12039" max="12039" width="9.7109375" customWidth="1"/>
    <col min="12040" max="12040" width="12.28515625" customWidth="1"/>
    <col min="12041" max="12041" width="9.7109375" customWidth="1"/>
    <col min="12043" max="12043" width="12.42578125" customWidth="1"/>
    <col min="12044" max="12044" width="12.85546875" customWidth="1"/>
    <col min="12045" max="12045" width="12.42578125" customWidth="1"/>
    <col min="12290" max="12290" width="59.7109375" customWidth="1"/>
    <col min="12291" max="12293" width="12.42578125" customWidth="1"/>
    <col min="12294" max="12294" width="12.28515625" customWidth="1"/>
    <col min="12295" max="12295" width="9.7109375" customWidth="1"/>
    <col min="12296" max="12296" width="12.28515625" customWidth="1"/>
    <col min="12297" max="12297" width="9.7109375" customWidth="1"/>
    <col min="12299" max="12299" width="12.42578125" customWidth="1"/>
    <col min="12300" max="12300" width="12.85546875" customWidth="1"/>
    <col min="12301" max="12301" width="12.42578125" customWidth="1"/>
    <col min="12546" max="12546" width="59.7109375" customWidth="1"/>
    <col min="12547" max="12549" width="12.42578125" customWidth="1"/>
    <col min="12550" max="12550" width="12.28515625" customWidth="1"/>
    <col min="12551" max="12551" width="9.7109375" customWidth="1"/>
    <col min="12552" max="12552" width="12.28515625" customWidth="1"/>
    <col min="12553" max="12553" width="9.7109375" customWidth="1"/>
    <col min="12555" max="12555" width="12.42578125" customWidth="1"/>
    <col min="12556" max="12556" width="12.85546875" customWidth="1"/>
    <col min="12557" max="12557" width="12.42578125" customWidth="1"/>
    <col min="12802" max="12802" width="59.7109375" customWidth="1"/>
    <col min="12803" max="12805" width="12.42578125" customWidth="1"/>
    <col min="12806" max="12806" width="12.28515625" customWidth="1"/>
    <col min="12807" max="12807" width="9.7109375" customWidth="1"/>
    <col min="12808" max="12808" width="12.28515625" customWidth="1"/>
    <col min="12809" max="12809" width="9.7109375" customWidth="1"/>
    <col min="12811" max="12811" width="12.42578125" customWidth="1"/>
    <col min="12812" max="12812" width="12.85546875" customWidth="1"/>
    <col min="12813" max="12813" width="12.42578125" customWidth="1"/>
    <col min="13058" max="13058" width="59.7109375" customWidth="1"/>
    <col min="13059" max="13061" width="12.42578125" customWidth="1"/>
    <col min="13062" max="13062" width="12.28515625" customWidth="1"/>
    <col min="13063" max="13063" width="9.7109375" customWidth="1"/>
    <col min="13064" max="13064" width="12.28515625" customWidth="1"/>
    <col min="13065" max="13065" width="9.7109375" customWidth="1"/>
    <col min="13067" max="13067" width="12.42578125" customWidth="1"/>
    <col min="13068" max="13068" width="12.85546875" customWidth="1"/>
    <col min="13069" max="13069" width="12.42578125" customWidth="1"/>
    <col min="13314" max="13314" width="59.7109375" customWidth="1"/>
    <col min="13315" max="13317" width="12.42578125" customWidth="1"/>
    <col min="13318" max="13318" width="12.28515625" customWidth="1"/>
    <col min="13319" max="13319" width="9.7109375" customWidth="1"/>
    <col min="13320" max="13320" width="12.28515625" customWidth="1"/>
    <col min="13321" max="13321" width="9.7109375" customWidth="1"/>
    <col min="13323" max="13323" width="12.42578125" customWidth="1"/>
    <col min="13324" max="13324" width="12.85546875" customWidth="1"/>
    <col min="13325" max="13325" width="12.42578125" customWidth="1"/>
    <col min="13570" max="13570" width="59.7109375" customWidth="1"/>
    <col min="13571" max="13573" width="12.42578125" customWidth="1"/>
    <col min="13574" max="13574" width="12.28515625" customWidth="1"/>
    <col min="13575" max="13575" width="9.7109375" customWidth="1"/>
    <col min="13576" max="13576" width="12.28515625" customWidth="1"/>
    <col min="13577" max="13577" width="9.7109375" customWidth="1"/>
    <col min="13579" max="13579" width="12.42578125" customWidth="1"/>
    <col min="13580" max="13580" width="12.85546875" customWidth="1"/>
    <col min="13581" max="13581" width="12.42578125" customWidth="1"/>
    <col min="13826" max="13826" width="59.7109375" customWidth="1"/>
    <col min="13827" max="13829" width="12.42578125" customWidth="1"/>
    <col min="13830" max="13830" width="12.28515625" customWidth="1"/>
    <col min="13831" max="13831" width="9.7109375" customWidth="1"/>
    <col min="13832" max="13832" width="12.28515625" customWidth="1"/>
    <col min="13833" max="13833" width="9.7109375" customWidth="1"/>
    <col min="13835" max="13835" width="12.42578125" customWidth="1"/>
    <col min="13836" max="13836" width="12.85546875" customWidth="1"/>
    <col min="13837" max="13837" width="12.42578125" customWidth="1"/>
    <col min="14082" max="14082" width="59.7109375" customWidth="1"/>
    <col min="14083" max="14085" width="12.42578125" customWidth="1"/>
    <col min="14086" max="14086" width="12.28515625" customWidth="1"/>
    <col min="14087" max="14087" width="9.7109375" customWidth="1"/>
    <col min="14088" max="14088" width="12.28515625" customWidth="1"/>
    <col min="14089" max="14089" width="9.7109375" customWidth="1"/>
    <col min="14091" max="14091" width="12.42578125" customWidth="1"/>
    <col min="14092" max="14092" width="12.85546875" customWidth="1"/>
    <col min="14093" max="14093" width="12.42578125" customWidth="1"/>
    <col min="14338" max="14338" width="59.7109375" customWidth="1"/>
    <col min="14339" max="14341" width="12.42578125" customWidth="1"/>
    <col min="14342" max="14342" width="12.28515625" customWidth="1"/>
    <col min="14343" max="14343" width="9.7109375" customWidth="1"/>
    <col min="14344" max="14344" width="12.28515625" customWidth="1"/>
    <col min="14345" max="14345" width="9.7109375" customWidth="1"/>
    <col min="14347" max="14347" width="12.42578125" customWidth="1"/>
    <col min="14348" max="14348" width="12.85546875" customWidth="1"/>
    <col min="14349" max="14349" width="12.42578125" customWidth="1"/>
    <col min="14594" max="14594" width="59.7109375" customWidth="1"/>
    <col min="14595" max="14597" width="12.42578125" customWidth="1"/>
    <col min="14598" max="14598" width="12.28515625" customWidth="1"/>
    <col min="14599" max="14599" width="9.7109375" customWidth="1"/>
    <col min="14600" max="14600" width="12.28515625" customWidth="1"/>
    <col min="14601" max="14601" width="9.7109375" customWidth="1"/>
    <col min="14603" max="14603" width="12.42578125" customWidth="1"/>
    <col min="14604" max="14604" width="12.85546875" customWidth="1"/>
    <col min="14605" max="14605" width="12.42578125" customWidth="1"/>
    <col min="14850" max="14850" width="59.7109375" customWidth="1"/>
    <col min="14851" max="14853" width="12.42578125" customWidth="1"/>
    <col min="14854" max="14854" width="12.28515625" customWidth="1"/>
    <col min="14855" max="14855" width="9.7109375" customWidth="1"/>
    <col min="14856" max="14856" width="12.28515625" customWidth="1"/>
    <col min="14857" max="14857" width="9.7109375" customWidth="1"/>
    <col min="14859" max="14859" width="12.42578125" customWidth="1"/>
    <col min="14860" max="14860" width="12.85546875" customWidth="1"/>
    <col min="14861" max="14861" width="12.42578125" customWidth="1"/>
    <col min="15106" max="15106" width="59.7109375" customWidth="1"/>
    <col min="15107" max="15109" width="12.42578125" customWidth="1"/>
    <col min="15110" max="15110" width="12.28515625" customWidth="1"/>
    <col min="15111" max="15111" width="9.7109375" customWidth="1"/>
    <col min="15112" max="15112" width="12.28515625" customWidth="1"/>
    <col min="15113" max="15113" width="9.7109375" customWidth="1"/>
    <col min="15115" max="15115" width="12.42578125" customWidth="1"/>
    <col min="15116" max="15116" width="12.85546875" customWidth="1"/>
    <col min="15117" max="15117" width="12.42578125" customWidth="1"/>
    <col min="15362" max="15362" width="59.7109375" customWidth="1"/>
    <col min="15363" max="15365" width="12.42578125" customWidth="1"/>
    <col min="15366" max="15366" width="12.28515625" customWidth="1"/>
    <col min="15367" max="15367" width="9.7109375" customWidth="1"/>
    <col min="15368" max="15368" width="12.28515625" customWidth="1"/>
    <col min="15369" max="15369" width="9.7109375" customWidth="1"/>
    <col min="15371" max="15371" width="12.42578125" customWidth="1"/>
    <col min="15372" max="15372" width="12.85546875" customWidth="1"/>
    <col min="15373" max="15373" width="12.42578125" customWidth="1"/>
    <col min="15618" max="15618" width="59.7109375" customWidth="1"/>
    <col min="15619" max="15621" width="12.42578125" customWidth="1"/>
    <col min="15622" max="15622" width="12.28515625" customWidth="1"/>
    <col min="15623" max="15623" width="9.7109375" customWidth="1"/>
    <col min="15624" max="15624" width="12.28515625" customWidth="1"/>
    <col min="15625" max="15625" width="9.7109375" customWidth="1"/>
    <col min="15627" max="15627" width="12.42578125" customWidth="1"/>
    <col min="15628" max="15628" width="12.85546875" customWidth="1"/>
    <col min="15629" max="15629" width="12.42578125" customWidth="1"/>
    <col min="15874" max="15874" width="59.7109375" customWidth="1"/>
    <col min="15875" max="15877" width="12.42578125" customWidth="1"/>
    <col min="15878" max="15878" width="12.28515625" customWidth="1"/>
    <col min="15879" max="15879" width="9.7109375" customWidth="1"/>
    <col min="15880" max="15880" width="12.28515625" customWidth="1"/>
    <col min="15881" max="15881" width="9.7109375" customWidth="1"/>
    <col min="15883" max="15883" width="12.42578125" customWidth="1"/>
    <col min="15884" max="15884" width="12.85546875" customWidth="1"/>
    <col min="15885" max="15885" width="12.42578125" customWidth="1"/>
    <col min="16130" max="16130" width="59.7109375" customWidth="1"/>
    <col min="16131" max="16133" width="12.42578125" customWidth="1"/>
    <col min="16134" max="16134" width="12.28515625" customWidth="1"/>
    <col min="16135" max="16135" width="9.7109375" customWidth="1"/>
    <col min="16136" max="16136" width="12.28515625" customWidth="1"/>
    <col min="16137" max="16137" width="9.7109375" customWidth="1"/>
    <col min="16139" max="16139" width="12.42578125" customWidth="1"/>
    <col min="16140" max="16140" width="12.85546875" customWidth="1"/>
    <col min="16141" max="16141" width="12.42578125" customWidth="1"/>
  </cols>
  <sheetData>
    <row r="1" spans="1:14" x14ac:dyDescent="0.25">
      <c r="A1" s="27"/>
      <c r="B1" s="27"/>
      <c r="C1" s="1"/>
      <c r="D1" s="1"/>
    </row>
    <row r="2" spans="1:14" ht="15.75" x14ac:dyDescent="0.25">
      <c r="A2" s="1"/>
      <c r="B2" s="38" t="s">
        <v>66</v>
      </c>
      <c r="C2" s="38"/>
      <c r="D2" s="38"/>
      <c r="E2" s="38"/>
      <c r="F2" s="38"/>
      <c r="G2" s="38"/>
      <c r="H2" s="38"/>
      <c r="I2" s="38"/>
    </row>
    <row r="3" spans="1:14" ht="16.5" customHeight="1" x14ac:dyDescent="0.25">
      <c r="A3" s="1"/>
      <c r="B3" s="38" t="s">
        <v>0</v>
      </c>
      <c r="C3" s="38"/>
      <c r="D3" s="38"/>
      <c r="E3" s="38"/>
      <c r="F3" s="38"/>
      <c r="G3" s="38"/>
      <c r="H3" s="38"/>
      <c r="I3" s="38"/>
    </row>
    <row r="4" spans="1:14" ht="15.75" thickBot="1" x14ac:dyDescent="0.3">
      <c r="B4" s="2"/>
      <c r="C4" s="2"/>
      <c r="D4" s="2"/>
      <c r="E4" s="2"/>
      <c r="F4" s="2"/>
      <c r="G4" s="2"/>
      <c r="H4" s="2"/>
      <c r="I4" s="2"/>
    </row>
    <row r="5" spans="1:14" ht="21" customHeight="1" x14ac:dyDescent="0.25">
      <c r="B5" s="39" t="s">
        <v>1</v>
      </c>
      <c r="C5" s="28" t="s">
        <v>2</v>
      </c>
      <c r="D5" s="28" t="s">
        <v>59</v>
      </c>
      <c r="E5" s="28" t="s">
        <v>3</v>
      </c>
      <c r="F5" s="47" t="s">
        <v>60</v>
      </c>
      <c r="G5" s="48"/>
      <c r="H5" s="49" t="s">
        <v>61</v>
      </c>
      <c r="I5" s="50"/>
      <c r="K5" s="1"/>
      <c r="L5" s="1"/>
      <c r="M5" s="1"/>
    </row>
    <row r="6" spans="1:14" ht="30.75" customHeight="1" x14ac:dyDescent="0.25">
      <c r="A6" s="1"/>
      <c r="B6" s="40"/>
      <c r="C6" s="4" t="s">
        <v>5</v>
      </c>
      <c r="D6" s="4" t="s">
        <v>5</v>
      </c>
      <c r="E6" s="4" t="s">
        <v>5</v>
      </c>
      <c r="F6" s="29" t="s">
        <v>62</v>
      </c>
      <c r="G6" s="29" t="s">
        <v>20</v>
      </c>
      <c r="H6" s="30" t="s">
        <v>19</v>
      </c>
      <c r="I6" s="31" t="s">
        <v>20</v>
      </c>
      <c r="K6" s="1"/>
      <c r="L6" s="1"/>
      <c r="M6" s="1"/>
      <c r="N6" s="1"/>
    </row>
    <row r="7" spans="1:14" ht="21" customHeight="1" x14ac:dyDescent="0.25">
      <c r="A7" s="1"/>
      <c r="B7" s="7" t="s">
        <v>63</v>
      </c>
      <c r="C7" s="8">
        <f>+C8+C40</f>
        <v>4402.5982300000005</v>
      </c>
      <c r="D7" s="8">
        <f>+D8+D40</f>
        <v>4540.0408699999989</v>
      </c>
      <c r="E7" s="8">
        <f>+E8+E40</f>
        <v>4639.2846000000009</v>
      </c>
      <c r="F7" s="9">
        <f>+E7-D7</f>
        <v>99.24373000000196</v>
      </c>
      <c r="G7" s="32">
        <f>+F7/D7*100</f>
        <v>2.1859655637858166</v>
      </c>
      <c r="H7" s="32">
        <f t="shared" ref="H7:H43" si="0">+E7-C7</f>
        <v>236.68637000000035</v>
      </c>
      <c r="I7" s="33">
        <f t="shared" ref="I7:I43" si="1">+H7/C7*100</f>
        <v>5.376061081094841</v>
      </c>
      <c r="K7" s="11"/>
      <c r="L7" s="11"/>
      <c r="M7" s="11"/>
      <c r="N7" s="1"/>
    </row>
    <row r="8" spans="1:14" ht="21" customHeight="1" x14ac:dyDescent="0.25">
      <c r="A8" s="1"/>
      <c r="B8" s="12" t="s">
        <v>22</v>
      </c>
      <c r="C8" s="13">
        <f>+C9+C12+C16+C17+C24+C32</f>
        <v>4124.0625300000002</v>
      </c>
      <c r="D8" s="13">
        <f>+D9+D12+D16+D17+D24+D32</f>
        <v>4339.8593999999994</v>
      </c>
      <c r="E8" s="13">
        <f>+E9+E12+E16+E17+E24+E32</f>
        <v>4416.9220000000005</v>
      </c>
      <c r="F8" s="13">
        <f>+E8-D8</f>
        <v>77.062600000001112</v>
      </c>
      <c r="G8" s="34">
        <f>+F8/D8*100</f>
        <v>1.7756934706225995</v>
      </c>
      <c r="H8" s="34">
        <f t="shared" si="0"/>
        <v>292.85947000000033</v>
      </c>
      <c r="I8" s="14">
        <f t="shared" si="1"/>
        <v>7.1012373810927718</v>
      </c>
      <c r="K8" s="11"/>
      <c r="L8" s="11"/>
      <c r="M8" s="11"/>
      <c r="N8" s="1"/>
    </row>
    <row r="9" spans="1:14" ht="21" customHeight="1" x14ac:dyDescent="0.25">
      <c r="A9" s="1"/>
      <c r="B9" s="15" t="s">
        <v>23</v>
      </c>
      <c r="C9" s="13">
        <f>SUM(C10:C11)</f>
        <v>1764.8128000000002</v>
      </c>
      <c r="D9" s="13">
        <f>SUM(D10:D11)</f>
        <v>1851.1729</v>
      </c>
      <c r="E9" s="13">
        <f>SUM(E10:E11)</f>
        <v>1932.2690000000002</v>
      </c>
      <c r="F9" s="13">
        <f>+E9-D9</f>
        <v>81.096100000000206</v>
      </c>
      <c r="G9" s="34">
        <f>+F9/D9*100</f>
        <v>4.3807955485951746</v>
      </c>
      <c r="H9" s="34">
        <f t="shared" si="0"/>
        <v>167.45620000000008</v>
      </c>
      <c r="I9" s="14">
        <f t="shared" si="1"/>
        <v>9.4886097834285916</v>
      </c>
      <c r="K9" s="11"/>
      <c r="L9" s="11"/>
      <c r="M9" s="11"/>
      <c r="N9" s="1"/>
    </row>
    <row r="10" spans="1:14" ht="12.75" customHeight="1" x14ac:dyDescent="0.25">
      <c r="A10" s="1"/>
      <c r="B10" s="16" t="s">
        <v>24</v>
      </c>
      <c r="C10" s="17">
        <v>828.03350000000012</v>
      </c>
      <c r="D10" s="17">
        <v>885.94609999999989</v>
      </c>
      <c r="E10" s="17">
        <v>881.8682</v>
      </c>
      <c r="F10" s="17">
        <f t="shared" ref="F10:F43" si="2">+E10-D10</f>
        <v>-4.0778999999998859</v>
      </c>
      <c r="G10" s="35">
        <f t="shared" ref="G10:G43" si="3">+F10/D10*100</f>
        <v>-0.46028759537401731</v>
      </c>
      <c r="H10" s="35">
        <f t="shared" si="0"/>
        <v>53.834699999999884</v>
      </c>
      <c r="I10" s="18">
        <f t="shared" si="1"/>
        <v>6.5015123180402572</v>
      </c>
      <c r="K10" s="11"/>
      <c r="L10" s="11"/>
      <c r="M10" s="11"/>
      <c r="N10" s="1"/>
    </row>
    <row r="11" spans="1:14" ht="12.75" customHeight="1" x14ac:dyDescent="0.25">
      <c r="A11" s="1"/>
      <c r="B11" s="16" t="s">
        <v>25</v>
      </c>
      <c r="C11" s="17">
        <v>936.77929999999992</v>
      </c>
      <c r="D11" s="17">
        <v>965.22680000000014</v>
      </c>
      <c r="E11" s="17">
        <v>1050.4008000000001</v>
      </c>
      <c r="F11" s="17">
        <f t="shared" si="2"/>
        <v>85.173999999999978</v>
      </c>
      <c r="G11" s="35">
        <f t="shared" si="3"/>
        <v>8.8242473167964217</v>
      </c>
      <c r="H11" s="35">
        <f t="shared" si="0"/>
        <v>113.6215000000002</v>
      </c>
      <c r="I11" s="18">
        <f t="shared" si="1"/>
        <v>12.128950757131397</v>
      </c>
      <c r="K11" s="11"/>
      <c r="L11" s="11"/>
      <c r="M11" s="11"/>
      <c r="N11" s="1"/>
    </row>
    <row r="12" spans="1:14" ht="21" customHeight="1" x14ac:dyDescent="0.25">
      <c r="A12" s="1"/>
      <c r="B12" s="15" t="s">
        <v>26</v>
      </c>
      <c r="C12" s="13">
        <f>SUM(C13:C15)</f>
        <v>1652.8202000000001</v>
      </c>
      <c r="D12" s="13">
        <f>SUM(D13:D15)</f>
        <v>1768.2482</v>
      </c>
      <c r="E12" s="13">
        <f>SUM(E13:E15)</f>
        <v>1741.8330000000001</v>
      </c>
      <c r="F12" s="13">
        <f t="shared" si="2"/>
        <v>-26.415199999999913</v>
      </c>
      <c r="G12" s="34">
        <f t="shared" si="3"/>
        <v>-1.4938626828518708</v>
      </c>
      <c r="H12" s="34">
        <f t="shared" si="0"/>
        <v>89.01279999999997</v>
      </c>
      <c r="I12" s="14">
        <f t="shared" si="1"/>
        <v>5.3855101722498286</v>
      </c>
      <c r="K12" s="11"/>
      <c r="L12" s="11"/>
      <c r="M12" s="11"/>
      <c r="N12" s="1"/>
    </row>
    <row r="13" spans="1:14" ht="13.5" customHeight="1" x14ac:dyDescent="0.25">
      <c r="A13" s="1"/>
      <c r="B13" s="16" t="s">
        <v>24</v>
      </c>
      <c r="C13" s="17">
        <v>458.66270000000009</v>
      </c>
      <c r="D13" s="17">
        <v>468.07539999999995</v>
      </c>
      <c r="E13" s="17">
        <v>470.25209999999998</v>
      </c>
      <c r="F13" s="17">
        <f t="shared" si="2"/>
        <v>2.1767000000000394</v>
      </c>
      <c r="G13" s="35">
        <f t="shared" si="3"/>
        <v>0.46503191579818964</v>
      </c>
      <c r="H13" s="35">
        <f t="shared" si="0"/>
        <v>11.589399999999898</v>
      </c>
      <c r="I13" s="18">
        <f t="shared" si="1"/>
        <v>2.5267805731749924</v>
      </c>
      <c r="K13" s="11"/>
      <c r="L13" s="11"/>
      <c r="M13" s="11"/>
      <c r="N13" s="1"/>
    </row>
    <row r="14" spans="1:14" ht="12.75" customHeight="1" x14ac:dyDescent="0.25">
      <c r="A14" s="1"/>
      <c r="B14" s="16" t="s">
        <v>27</v>
      </c>
      <c r="C14" s="17">
        <v>802.23170000000005</v>
      </c>
      <c r="D14" s="17">
        <v>874.00860000000011</v>
      </c>
      <c r="E14" s="17">
        <v>846.81020000000001</v>
      </c>
      <c r="F14" s="17">
        <f t="shared" si="2"/>
        <v>-27.198400000000106</v>
      </c>
      <c r="G14" s="35">
        <f t="shared" si="3"/>
        <v>-3.1119144594229509</v>
      </c>
      <c r="H14" s="35">
        <f t="shared" si="0"/>
        <v>44.578499999999963</v>
      </c>
      <c r="I14" s="18">
        <f t="shared" si="1"/>
        <v>5.5568110808884716</v>
      </c>
      <c r="K14" s="11"/>
      <c r="L14" s="11"/>
      <c r="M14" s="11"/>
      <c r="N14" s="1"/>
    </row>
    <row r="15" spans="1:14" ht="12.75" customHeight="1" x14ac:dyDescent="0.25">
      <c r="A15" s="1"/>
      <c r="B15" s="16" t="s">
        <v>28</v>
      </c>
      <c r="C15" s="17">
        <v>391.92579999999998</v>
      </c>
      <c r="D15" s="17">
        <v>426.16420000000005</v>
      </c>
      <c r="E15" s="17">
        <v>424.77069999999998</v>
      </c>
      <c r="F15" s="17">
        <f t="shared" si="2"/>
        <v>-1.3935000000000741</v>
      </c>
      <c r="G15" s="35">
        <f t="shared" si="3"/>
        <v>-0.32698664036070463</v>
      </c>
      <c r="H15" s="35">
        <f t="shared" si="0"/>
        <v>32.844899999999996</v>
      </c>
      <c r="I15" s="18">
        <f t="shared" si="1"/>
        <v>8.3803873080057496</v>
      </c>
      <c r="K15" s="11"/>
      <c r="L15" s="11"/>
      <c r="M15" s="11"/>
      <c r="N15" s="1"/>
    </row>
    <row r="16" spans="1:14" ht="21" customHeight="1" x14ac:dyDescent="0.25">
      <c r="A16" s="1"/>
      <c r="B16" s="15" t="s">
        <v>64</v>
      </c>
      <c r="C16" s="13">
        <v>192.42789999999997</v>
      </c>
      <c r="D16" s="13">
        <v>197.24569999999997</v>
      </c>
      <c r="E16" s="13">
        <v>208.35199999999998</v>
      </c>
      <c r="F16" s="13">
        <f t="shared" si="2"/>
        <v>11.106300000000005</v>
      </c>
      <c r="G16" s="34">
        <f t="shared" si="3"/>
        <v>5.6306930898873873</v>
      </c>
      <c r="H16" s="34">
        <f t="shared" si="0"/>
        <v>15.92410000000001</v>
      </c>
      <c r="I16" s="14">
        <f t="shared" si="1"/>
        <v>8.2753592384472388</v>
      </c>
      <c r="K16" s="11"/>
      <c r="L16" s="11"/>
      <c r="M16" s="11"/>
      <c r="N16" s="1"/>
    </row>
    <row r="17" spans="1:14" ht="21" customHeight="1" x14ac:dyDescent="0.25">
      <c r="A17" s="1"/>
      <c r="B17" s="15" t="s">
        <v>30</v>
      </c>
      <c r="C17" s="13">
        <f>SUM(C18:C23)</f>
        <v>157.26652999999999</v>
      </c>
      <c r="D17" s="13">
        <f>SUM(D18:D23)</f>
        <v>163.39830000000001</v>
      </c>
      <c r="E17" s="13">
        <f>SUM(E18:E23)</f>
        <v>161.24229999999997</v>
      </c>
      <c r="F17" s="13">
        <f t="shared" si="2"/>
        <v>-2.1560000000000343</v>
      </c>
      <c r="G17" s="34">
        <f t="shared" si="3"/>
        <v>-1.3194751720183344</v>
      </c>
      <c r="H17" s="34">
        <f t="shared" si="0"/>
        <v>3.9757699999999829</v>
      </c>
      <c r="I17" s="14">
        <f t="shared" si="1"/>
        <v>2.5280458594718045</v>
      </c>
      <c r="K17" s="11"/>
      <c r="L17" s="11"/>
      <c r="M17" s="11"/>
      <c r="N17" s="1"/>
    </row>
    <row r="18" spans="1:14" ht="12.75" customHeight="1" x14ac:dyDescent="0.25">
      <c r="A18" s="1"/>
      <c r="B18" s="16" t="s">
        <v>31</v>
      </c>
      <c r="C18" s="17">
        <v>21.045900000000003</v>
      </c>
      <c r="D18" s="17">
        <v>21.7209</v>
      </c>
      <c r="E18" s="17">
        <v>21.531500000000001</v>
      </c>
      <c r="F18" s="17">
        <f t="shared" si="2"/>
        <v>-0.18939999999999912</v>
      </c>
      <c r="G18" s="35">
        <f t="shared" si="3"/>
        <v>-0.87197123507773211</v>
      </c>
      <c r="H18" s="35">
        <f t="shared" si="0"/>
        <v>0.48559999999999803</v>
      </c>
      <c r="I18" s="18">
        <f t="shared" si="1"/>
        <v>2.3073377712523482</v>
      </c>
      <c r="K18" s="11"/>
      <c r="L18" s="11"/>
      <c r="M18" s="11"/>
      <c r="N18" s="1"/>
    </row>
    <row r="19" spans="1:14" ht="12.75" customHeight="1" x14ac:dyDescent="0.25">
      <c r="A19" s="1"/>
      <c r="B19" s="16" t="s">
        <v>32</v>
      </c>
      <c r="C19" s="17">
        <v>58.217500000000008</v>
      </c>
      <c r="D19" s="17">
        <v>60.421299999999995</v>
      </c>
      <c r="E19" s="17">
        <v>65.56819999999999</v>
      </c>
      <c r="F19" s="17">
        <f t="shared" si="2"/>
        <v>5.1468999999999951</v>
      </c>
      <c r="G19" s="35">
        <f t="shared" si="3"/>
        <v>8.5183536269494287</v>
      </c>
      <c r="H19" s="35">
        <f t="shared" si="0"/>
        <v>7.350699999999982</v>
      </c>
      <c r="I19" s="18">
        <f t="shared" si="1"/>
        <v>12.626272169021311</v>
      </c>
      <c r="K19" s="11"/>
      <c r="L19" s="11"/>
      <c r="M19" s="11"/>
      <c r="N19" s="1"/>
    </row>
    <row r="20" spans="1:14" ht="12.75" customHeight="1" x14ac:dyDescent="0.25">
      <c r="A20" s="1"/>
      <c r="B20" s="16" t="s">
        <v>33</v>
      </c>
      <c r="C20" s="17">
        <v>24.949900000000003</v>
      </c>
      <c r="D20" s="17">
        <v>25.834099999999999</v>
      </c>
      <c r="E20" s="17">
        <v>21.9969</v>
      </c>
      <c r="F20" s="17">
        <f t="shared" si="2"/>
        <v>-3.8371999999999993</v>
      </c>
      <c r="G20" s="35">
        <f t="shared" si="3"/>
        <v>-14.853236613623078</v>
      </c>
      <c r="H20" s="35">
        <f t="shared" si="0"/>
        <v>-2.953000000000003</v>
      </c>
      <c r="I20" s="18">
        <f t="shared" si="1"/>
        <v>-11.835718780436004</v>
      </c>
      <c r="K20" s="11"/>
      <c r="L20" s="11"/>
      <c r="M20" s="11"/>
      <c r="N20" s="1"/>
    </row>
    <row r="21" spans="1:14" ht="12.75" customHeight="1" x14ac:dyDescent="0.25">
      <c r="A21" s="1"/>
      <c r="B21" s="16" t="s">
        <v>34</v>
      </c>
      <c r="C21" s="17">
        <v>44.735430000000001</v>
      </c>
      <c r="D21" s="17">
        <v>47.152500000000003</v>
      </c>
      <c r="E21" s="17">
        <v>44.658699999999996</v>
      </c>
      <c r="F21" s="17">
        <f t="shared" si="2"/>
        <v>-2.4938000000000073</v>
      </c>
      <c r="G21" s="35">
        <f t="shared" si="3"/>
        <v>-5.2887969884947932</v>
      </c>
      <c r="H21" s="35">
        <f t="shared" si="0"/>
        <v>-7.673000000000485E-2</v>
      </c>
      <c r="I21" s="18">
        <f t="shared" si="1"/>
        <v>-0.17151953161063804</v>
      </c>
      <c r="K21" s="11"/>
      <c r="L21" s="11"/>
      <c r="M21" s="11"/>
      <c r="N21" s="1"/>
    </row>
    <row r="22" spans="1:14" ht="12.75" customHeight="1" x14ac:dyDescent="0.25">
      <c r="A22" s="1"/>
      <c r="B22" s="16" t="s">
        <v>35</v>
      </c>
      <c r="C22" s="17">
        <v>0.80020000000000002</v>
      </c>
      <c r="D22" s="17">
        <v>0.80910000000000004</v>
      </c>
      <c r="E22" s="17">
        <v>1.0702</v>
      </c>
      <c r="F22" s="17">
        <f t="shared" si="2"/>
        <v>0.2611</v>
      </c>
      <c r="G22" s="35">
        <f t="shared" si="3"/>
        <v>32.270423927821035</v>
      </c>
      <c r="H22" s="35">
        <f t="shared" si="0"/>
        <v>0.27</v>
      </c>
      <c r="I22" s="18">
        <f t="shared" si="1"/>
        <v>33.741564608847789</v>
      </c>
      <c r="K22" s="11"/>
      <c r="L22" s="11"/>
      <c r="M22" s="11"/>
      <c r="N22" s="1"/>
    </row>
    <row r="23" spans="1:14" ht="13.5" customHeight="1" x14ac:dyDescent="0.25">
      <c r="A23" s="1"/>
      <c r="B23" s="16" t="s">
        <v>36</v>
      </c>
      <c r="C23" s="17">
        <v>7.5176000000000007</v>
      </c>
      <c r="D23" s="17">
        <v>7.4604000000000008</v>
      </c>
      <c r="E23" s="17">
        <v>6.4168000000000003</v>
      </c>
      <c r="F23" s="17">
        <f t="shared" si="2"/>
        <v>-1.0436000000000005</v>
      </c>
      <c r="G23" s="35">
        <f t="shared" si="3"/>
        <v>-13.988526084392264</v>
      </c>
      <c r="H23" s="35">
        <f t="shared" si="0"/>
        <v>-1.1008000000000004</v>
      </c>
      <c r="I23" s="18">
        <f t="shared" si="1"/>
        <v>-14.642971161008836</v>
      </c>
      <c r="K23" s="11"/>
      <c r="L23" s="11"/>
      <c r="M23" s="11"/>
      <c r="N23" s="1"/>
    </row>
    <row r="24" spans="1:14" ht="20.25" customHeight="1" x14ac:dyDescent="0.25">
      <c r="A24" s="1"/>
      <c r="B24" s="15" t="s">
        <v>37</v>
      </c>
      <c r="C24" s="13">
        <f>SUM(C25:C29)</f>
        <v>112.48439999999999</v>
      </c>
      <c r="D24" s="13">
        <f>SUM(D25:D29)</f>
        <v>115.20480000000001</v>
      </c>
      <c r="E24" s="13">
        <f>SUM(E25:E29)</f>
        <v>119.52289999999999</v>
      </c>
      <c r="F24" s="13">
        <f>+E24-D24</f>
        <v>4.3180999999999869</v>
      </c>
      <c r="G24" s="34">
        <f t="shared" si="3"/>
        <v>3.7481945196727797</v>
      </c>
      <c r="H24" s="34">
        <f t="shared" si="0"/>
        <v>7.0384999999999991</v>
      </c>
      <c r="I24" s="14">
        <f t="shared" si="1"/>
        <v>6.2573121250591184</v>
      </c>
      <c r="K24" s="11"/>
      <c r="L24" s="11"/>
      <c r="M24" s="11"/>
      <c r="N24" s="1"/>
    </row>
    <row r="25" spans="1:14" ht="12.75" customHeight="1" x14ac:dyDescent="0.25">
      <c r="A25" s="1"/>
      <c r="B25" s="16" t="s">
        <v>38</v>
      </c>
      <c r="C25" s="17">
        <v>20.655500000000004</v>
      </c>
      <c r="D25" s="17">
        <v>21.530999999999999</v>
      </c>
      <c r="E25" s="17">
        <v>22.073400000000003</v>
      </c>
      <c r="F25" s="17">
        <f t="shared" si="2"/>
        <v>0.54240000000000421</v>
      </c>
      <c r="G25" s="35">
        <f t="shared" si="3"/>
        <v>2.5191584227393258</v>
      </c>
      <c r="H25" s="35">
        <f t="shared" si="0"/>
        <v>1.4178999999999995</v>
      </c>
      <c r="I25" s="18">
        <f t="shared" si="1"/>
        <v>6.8645155043450865</v>
      </c>
      <c r="K25" s="11"/>
      <c r="L25" s="11"/>
      <c r="M25" s="11"/>
      <c r="N25" s="1"/>
    </row>
    <row r="26" spans="1:14" ht="12.75" customHeight="1" x14ac:dyDescent="0.25">
      <c r="A26" s="1"/>
      <c r="B26" s="16" t="s">
        <v>39</v>
      </c>
      <c r="C26" s="17">
        <v>1.5190999999999999</v>
      </c>
      <c r="D26" s="17">
        <v>1.59</v>
      </c>
      <c r="E26" s="17">
        <v>1.7323999999999999</v>
      </c>
      <c r="F26" s="17">
        <f t="shared" si="2"/>
        <v>0.14239999999999986</v>
      </c>
      <c r="G26" s="35">
        <f t="shared" si="3"/>
        <v>8.9559748427672865</v>
      </c>
      <c r="H26" s="35">
        <f t="shared" si="0"/>
        <v>0.21330000000000005</v>
      </c>
      <c r="I26" s="18">
        <f t="shared" si="1"/>
        <v>14.041208610361403</v>
      </c>
      <c r="K26" s="11"/>
      <c r="L26" s="11"/>
      <c r="M26" s="11"/>
      <c r="N26" s="1"/>
    </row>
    <row r="27" spans="1:14" ht="12.75" hidden="1" customHeight="1" x14ac:dyDescent="0.25">
      <c r="A27" s="1"/>
      <c r="B27" s="16" t="s">
        <v>40</v>
      </c>
      <c r="C27" s="17"/>
      <c r="D27" s="17"/>
      <c r="E27" s="17"/>
      <c r="F27" s="17">
        <f t="shared" si="2"/>
        <v>0</v>
      </c>
      <c r="G27" s="36" t="e">
        <f t="shared" si="3"/>
        <v>#DIV/0!</v>
      </c>
      <c r="H27" s="35">
        <f t="shared" si="0"/>
        <v>0</v>
      </c>
      <c r="I27" s="19" t="e">
        <f t="shared" si="1"/>
        <v>#DIV/0!</v>
      </c>
      <c r="K27" s="11"/>
      <c r="L27" s="11"/>
      <c r="M27" s="11"/>
      <c r="N27" s="1"/>
    </row>
    <row r="28" spans="1:14" ht="12.75" customHeight="1" x14ac:dyDescent="0.25">
      <c r="A28" s="1"/>
      <c r="B28" s="16" t="s">
        <v>41</v>
      </c>
      <c r="C28" s="17">
        <v>12.352199999999998</v>
      </c>
      <c r="D28" s="17">
        <v>12.8217</v>
      </c>
      <c r="E28" s="17">
        <v>13.882900000000001</v>
      </c>
      <c r="F28" s="17">
        <f t="shared" si="2"/>
        <v>1.0612000000000013</v>
      </c>
      <c r="G28" s="35">
        <f t="shared" si="3"/>
        <v>8.2765935874338137</v>
      </c>
      <c r="H28" s="35">
        <f t="shared" si="0"/>
        <v>1.5307000000000031</v>
      </c>
      <c r="I28" s="18">
        <f t="shared" si="1"/>
        <v>12.39212447984977</v>
      </c>
      <c r="K28" s="11"/>
      <c r="L28" s="11"/>
      <c r="M28" s="11"/>
      <c r="N28" s="1"/>
    </row>
    <row r="29" spans="1:14" ht="12.75" customHeight="1" x14ac:dyDescent="0.25">
      <c r="A29" s="1"/>
      <c r="B29" s="16" t="s">
        <v>42</v>
      </c>
      <c r="C29" s="17">
        <f>+C30+C31</f>
        <v>77.957599999999985</v>
      </c>
      <c r="D29" s="17">
        <v>79.262100000000004</v>
      </c>
      <c r="E29" s="17">
        <f>+E30+E31</f>
        <v>81.834199999999996</v>
      </c>
      <c r="F29" s="17">
        <f t="shared" si="2"/>
        <v>2.5720999999999918</v>
      </c>
      <c r="G29" s="35">
        <f t="shared" si="3"/>
        <v>3.2450565907287241</v>
      </c>
      <c r="H29" s="35">
        <f t="shared" si="0"/>
        <v>3.8766000000000105</v>
      </c>
      <c r="I29" s="18">
        <f t="shared" si="1"/>
        <v>4.9727031104087498</v>
      </c>
      <c r="K29" s="11"/>
      <c r="L29" s="11"/>
      <c r="M29" s="11"/>
      <c r="N29" s="1"/>
    </row>
    <row r="30" spans="1:14" ht="12.75" customHeight="1" x14ac:dyDescent="0.25">
      <c r="A30" s="1"/>
      <c r="B30" s="20" t="s">
        <v>43</v>
      </c>
      <c r="C30" s="17">
        <v>48.762899999999995</v>
      </c>
      <c r="D30" s="17"/>
      <c r="E30" s="17">
        <v>51.103299999999997</v>
      </c>
      <c r="F30" s="17">
        <f t="shared" si="2"/>
        <v>51.103299999999997</v>
      </c>
      <c r="G30" s="36" t="e">
        <f t="shared" si="3"/>
        <v>#DIV/0!</v>
      </c>
      <c r="H30" s="35">
        <f t="shared" si="0"/>
        <v>2.3404000000000025</v>
      </c>
      <c r="I30" s="18">
        <f t="shared" si="1"/>
        <v>4.7995504779248215</v>
      </c>
      <c r="K30" s="11"/>
      <c r="L30" s="11"/>
      <c r="M30" s="11"/>
      <c r="N30" s="1"/>
    </row>
    <row r="31" spans="1:14" ht="13.5" customHeight="1" x14ac:dyDescent="0.25">
      <c r="A31" s="1"/>
      <c r="B31" s="20" t="s">
        <v>44</v>
      </c>
      <c r="C31" s="17">
        <v>29.194699999999997</v>
      </c>
      <c r="D31" s="17"/>
      <c r="E31" s="17">
        <v>30.730899999999995</v>
      </c>
      <c r="F31" s="17">
        <f t="shared" si="2"/>
        <v>30.730899999999995</v>
      </c>
      <c r="G31" s="36" t="e">
        <f t="shared" si="3"/>
        <v>#DIV/0!</v>
      </c>
      <c r="H31" s="35">
        <f t="shared" si="0"/>
        <v>1.5361999999999973</v>
      </c>
      <c r="I31" s="18">
        <f t="shared" si="1"/>
        <v>5.2619139775370103</v>
      </c>
      <c r="K31" s="11"/>
      <c r="L31" s="11"/>
      <c r="M31" s="11"/>
      <c r="N31" s="1"/>
    </row>
    <row r="32" spans="1:14" ht="20.25" customHeight="1" x14ac:dyDescent="0.25">
      <c r="A32" s="1"/>
      <c r="B32" s="15" t="s">
        <v>45</v>
      </c>
      <c r="C32" s="13">
        <f>SUM(C33:C39)</f>
        <v>244.25069999999999</v>
      </c>
      <c r="D32" s="13">
        <f>SUM(D33:D39)</f>
        <v>244.58949999999999</v>
      </c>
      <c r="E32" s="13">
        <f>SUM(E33:E39)</f>
        <v>253.70279999999997</v>
      </c>
      <c r="F32" s="13">
        <f t="shared" si="2"/>
        <v>9.1132999999999811</v>
      </c>
      <c r="G32" s="34">
        <f t="shared" si="3"/>
        <v>3.7259571649641465</v>
      </c>
      <c r="H32" s="34">
        <f t="shared" si="0"/>
        <v>9.4520999999999731</v>
      </c>
      <c r="I32" s="14">
        <f t="shared" si="1"/>
        <v>3.8698353781585779</v>
      </c>
      <c r="K32" s="11"/>
      <c r="L32" s="11"/>
      <c r="M32" s="11"/>
      <c r="N32" s="1"/>
    </row>
    <row r="33" spans="1:14" ht="15.75" customHeight="1" x14ac:dyDescent="0.25">
      <c r="A33" s="1"/>
      <c r="B33" s="16" t="s">
        <v>46</v>
      </c>
      <c r="C33" s="17">
        <v>10.215699999999998</v>
      </c>
      <c r="D33" s="17">
        <v>10.2179</v>
      </c>
      <c r="E33" s="17">
        <v>10.775199999999998</v>
      </c>
      <c r="F33" s="17">
        <f t="shared" si="2"/>
        <v>0.55729999999999791</v>
      </c>
      <c r="G33" s="35">
        <f t="shared" si="3"/>
        <v>5.4541539846739342</v>
      </c>
      <c r="H33" s="35">
        <f t="shared" si="0"/>
        <v>0.55949999999999989</v>
      </c>
      <c r="I33" s="18">
        <f t="shared" si="1"/>
        <v>5.4768640426010942</v>
      </c>
      <c r="K33" s="11"/>
      <c r="L33" s="11"/>
      <c r="M33" s="11"/>
      <c r="N33" s="1"/>
    </row>
    <row r="34" spans="1:14" ht="15.75" customHeight="1" x14ac:dyDescent="0.25">
      <c r="A34" s="1"/>
      <c r="B34" s="16" t="s">
        <v>47</v>
      </c>
      <c r="C34" s="17">
        <v>80.812600000000003</v>
      </c>
      <c r="D34" s="17">
        <v>78.644899999999993</v>
      </c>
      <c r="E34" s="17">
        <v>85.042899999999989</v>
      </c>
      <c r="F34" s="17">
        <f t="shared" si="2"/>
        <v>6.3979999999999961</v>
      </c>
      <c r="G34" s="35">
        <f t="shared" si="3"/>
        <v>8.1353018441119467</v>
      </c>
      <c r="H34" s="35">
        <f t="shared" si="0"/>
        <v>4.2302999999999855</v>
      </c>
      <c r="I34" s="18">
        <f t="shared" si="1"/>
        <v>5.2347034992067885</v>
      </c>
      <c r="K34" s="11"/>
      <c r="L34" s="11"/>
      <c r="M34" s="11"/>
      <c r="N34" s="1"/>
    </row>
    <row r="35" spans="1:14" ht="15.75" customHeight="1" x14ac:dyDescent="0.25">
      <c r="A35" s="1"/>
      <c r="B35" s="16" t="s">
        <v>48</v>
      </c>
      <c r="C35" s="17">
        <v>40.619500000000002</v>
      </c>
      <c r="D35" s="17">
        <v>38.879899999999999</v>
      </c>
      <c r="E35" s="17">
        <v>42.716600000000007</v>
      </c>
      <c r="F35" s="17">
        <f t="shared" si="2"/>
        <v>3.8367000000000075</v>
      </c>
      <c r="G35" s="35">
        <f t="shared" si="3"/>
        <v>9.8680809364221815</v>
      </c>
      <c r="H35" s="35">
        <f t="shared" si="0"/>
        <v>2.0971000000000046</v>
      </c>
      <c r="I35" s="18">
        <f t="shared" si="1"/>
        <v>5.1627912702027459</v>
      </c>
      <c r="K35" s="11"/>
      <c r="L35" s="11"/>
      <c r="M35" s="11"/>
      <c r="N35" s="1"/>
    </row>
    <row r="36" spans="1:14" ht="15.75" customHeight="1" x14ac:dyDescent="0.25">
      <c r="A36" s="1"/>
      <c r="B36" s="16" t="s">
        <v>49</v>
      </c>
      <c r="C36" s="17">
        <v>0.96920000000000006</v>
      </c>
      <c r="D36" s="17">
        <v>0</v>
      </c>
      <c r="E36" s="17">
        <v>1.1563000000000001</v>
      </c>
      <c r="F36" s="17">
        <f t="shared" si="2"/>
        <v>1.1563000000000001</v>
      </c>
      <c r="G36" s="36" t="e">
        <f t="shared" si="3"/>
        <v>#DIV/0!</v>
      </c>
      <c r="H36" s="35">
        <f t="shared" si="0"/>
        <v>0.18710000000000004</v>
      </c>
      <c r="I36" s="18">
        <f t="shared" si="1"/>
        <v>19.30458109781263</v>
      </c>
      <c r="K36" s="11"/>
      <c r="L36" s="11"/>
      <c r="M36" s="11"/>
      <c r="N36" s="1"/>
    </row>
    <row r="37" spans="1:14" ht="16.5" hidden="1" customHeight="1" x14ac:dyDescent="0.25">
      <c r="A37" s="1"/>
      <c r="B37" s="16" t="s">
        <v>50</v>
      </c>
      <c r="C37" s="17"/>
      <c r="D37" s="17"/>
      <c r="E37" s="17"/>
      <c r="F37" s="17">
        <f t="shared" si="2"/>
        <v>0</v>
      </c>
      <c r="G37" s="36" t="e">
        <f t="shared" si="3"/>
        <v>#DIV/0!</v>
      </c>
      <c r="H37" s="35">
        <f t="shared" si="0"/>
        <v>0</v>
      </c>
      <c r="I37" s="19" t="e">
        <f t="shared" si="1"/>
        <v>#DIV/0!</v>
      </c>
      <c r="K37" s="11"/>
      <c r="L37" s="11"/>
      <c r="M37" s="11"/>
      <c r="N37" s="1"/>
    </row>
    <row r="38" spans="1:14" ht="16.5" customHeight="1" x14ac:dyDescent="0.25">
      <c r="A38" s="1"/>
      <c r="B38" s="16" t="s">
        <v>51</v>
      </c>
      <c r="C38" s="17">
        <v>45.045599999999993</v>
      </c>
      <c r="D38" s="17">
        <v>47.251599999999996</v>
      </c>
      <c r="E38" s="17">
        <v>44.457799999999999</v>
      </c>
      <c r="F38" s="17">
        <f t="shared" si="2"/>
        <v>-2.7937999999999974</v>
      </c>
      <c r="G38" s="35">
        <f t="shared" si="3"/>
        <v>-5.9126040176417254</v>
      </c>
      <c r="H38" s="35">
        <f>+E38-C38</f>
        <v>-0.58779999999999433</v>
      </c>
      <c r="I38" s="18">
        <f t="shared" si="1"/>
        <v>-1.3048999236329284</v>
      </c>
      <c r="K38" s="11"/>
      <c r="L38" s="11"/>
      <c r="M38" s="11"/>
      <c r="N38" s="1"/>
    </row>
    <row r="39" spans="1:14" ht="16.5" customHeight="1" x14ac:dyDescent="0.25">
      <c r="A39" s="1"/>
      <c r="B39" s="16" t="s">
        <v>52</v>
      </c>
      <c r="C39" s="17">
        <v>66.588100000000011</v>
      </c>
      <c r="D39" s="17">
        <v>69.595199999999991</v>
      </c>
      <c r="E39" s="17">
        <v>69.554000000000002</v>
      </c>
      <c r="F39" s="17">
        <f t="shared" si="2"/>
        <v>-4.1199999999989245E-2</v>
      </c>
      <c r="G39" s="35">
        <f t="shared" si="3"/>
        <v>-5.9199485021940092E-2</v>
      </c>
      <c r="H39" s="35">
        <f>+E39-C39</f>
        <v>2.9658999999999907</v>
      </c>
      <c r="I39" s="18">
        <f t="shared" si="1"/>
        <v>4.4540991558551601</v>
      </c>
      <c r="K39" s="11"/>
      <c r="L39" s="11"/>
      <c r="M39" s="11"/>
      <c r="N39" s="1"/>
    </row>
    <row r="40" spans="1:14" ht="21" customHeight="1" x14ac:dyDescent="0.25">
      <c r="A40" s="1"/>
      <c r="B40" s="12" t="s">
        <v>53</v>
      </c>
      <c r="C40" s="13">
        <v>278.53570000000002</v>
      </c>
      <c r="D40" s="13">
        <v>200.18146999999999</v>
      </c>
      <c r="E40" s="13">
        <v>222.36260000000001</v>
      </c>
      <c r="F40" s="13">
        <f t="shared" si="2"/>
        <v>22.181130000000024</v>
      </c>
      <c r="G40" s="34">
        <f t="shared" si="3"/>
        <v>11.080511098255011</v>
      </c>
      <c r="H40" s="34">
        <f t="shared" si="0"/>
        <v>-56.173100000000005</v>
      </c>
      <c r="I40" s="14">
        <f t="shared" si="1"/>
        <v>-20.167289148213317</v>
      </c>
      <c r="K40" s="11"/>
      <c r="L40" s="11"/>
      <c r="M40" s="11"/>
      <c r="N40" s="1"/>
    </row>
    <row r="41" spans="1:14" ht="15" customHeight="1" x14ac:dyDescent="0.25">
      <c r="A41" s="1"/>
      <c r="B41" s="16" t="s">
        <v>54</v>
      </c>
      <c r="C41" s="17">
        <v>33.389800000000001</v>
      </c>
      <c r="D41" s="17">
        <v>15.218999999999998</v>
      </c>
      <c r="E41" s="17">
        <v>35.292400000000001</v>
      </c>
      <c r="F41" s="17">
        <f t="shared" si="2"/>
        <v>20.073400000000003</v>
      </c>
      <c r="G41" s="35">
        <f t="shared" si="3"/>
        <v>131.89697089164864</v>
      </c>
      <c r="H41" s="35">
        <f t="shared" si="0"/>
        <v>1.9025999999999996</v>
      </c>
      <c r="I41" s="18">
        <f t="shared" si="1"/>
        <v>5.6981473384087344</v>
      </c>
      <c r="K41" s="11"/>
      <c r="L41" s="11"/>
      <c r="M41" s="11"/>
      <c r="N41" s="1"/>
    </row>
    <row r="42" spans="1:14" ht="15" customHeight="1" x14ac:dyDescent="0.25">
      <c r="A42" s="1"/>
      <c r="B42" s="16" t="s">
        <v>55</v>
      </c>
      <c r="C42" s="17">
        <v>7.4126000000000012</v>
      </c>
      <c r="D42" s="17">
        <v>0</v>
      </c>
      <c r="E42" s="17">
        <v>17.929400000000001</v>
      </c>
      <c r="F42" s="17">
        <f t="shared" si="2"/>
        <v>17.929400000000001</v>
      </c>
      <c r="G42" s="36" t="e">
        <f t="shared" si="3"/>
        <v>#DIV/0!</v>
      </c>
      <c r="H42" s="35">
        <f t="shared" si="0"/>
        <v>10.5168</v>
      </c>
      <c r="I42" s="18">
        <f t="shared" si="1"/>
        <v>141.87734398186868</v>
      </c>
      <c r="K42" s="11"/>
      <c r="L42" s="11"/>
      <c r="M42" s="11"/>
      <c r="N42" s="1"/>
    </row>
    <row r="43" spans="1:14" ht="15.75" customHeight="1" x14ac:dyDescent="0.25">
      <c r="A43" s="1"/>
      <c r="B43" s="16" t="s">
        <v>56</v>
      </c>
      <c r="C43" s="17">
        <f>+C40-C41-C42</f>
        <v>237.73330000000001</v>
      </c>
      <c r="D43" s="17">
        <f>+D40-D41-D42</f>
        <v>184.96247</v>
      </c>
      <c r="E43" s="17">
        <f>+E40-E41-E42</f>
        <v>169.14080000000001</v>
      </c>
      <c r="F43" s="17">
        <f t="shared" si="2"/>
        <v>-15.821669999999983</v>
      </c>
      <c r="G43" s="35">
        <f t="shared" si="3"/>
        <v>-8.5539893579492023</v>
      </c>
      <c r="H43" s="35">
        <f t="shared" si="0"/>
        <v>-68.592500000000001</v>
      </c>
      <c r="I43" s="18">
        <f t="shared" si="1"/>
        <v>-28.852710158820827</v>
      </c>
      <c r="K43" s="11"/>
      <c r="L43" s="11"/>
      <c r="M43" s="11"/>
      <c r="N43" s="1"/>
    </row>
    <row r="44" spans="1:14" ht="6" customHeight="1" thickBot="1" x14ac:dyDescent="0.3">
      <c r="A44" s="1"/>
      <c r="B44" s="21"/>
      <c r="C44" s="22"/>
      <c r="D44" s="22"/>
      <c r="E44" s="22"/>
      <c r="F44" s="22"/>
      <c r="G44" s="22"/>
      <c r="H44" s="22"/>
      <c r="I44" s="23"/>
      <c r="K44" s="1"/>
      <c r="L44" s="1"/>
      <c r="M44" s="1"/>
    </row>
    <row r="45" spans="1:14" ht="5.25" customHeight="1" x14ac:dyDescent="0.25">
      <c r="B45" s="24"/>
      <c r="C45" s="24"/>
      <c r="D45" s="24"/>
      <c r="E45" s="2"/>
      <c r="F45" s="2"/>
      <c r="G45" s="2"/>
      <c r="H45" s="2"/>
      <c r="I45" s="2"/>
      <c r="K45" s="1"/>
      <c r="L45" s="1"/>
      <c r="M45" s="1"/>
    </row>
    <row r="46" spans="1:14" ht="21" customHeight="1" x14ac:dyDescent="0.25">
      <c r="B46" s="25" t="s">
        <v>57</v>
      </c>
      <c r="C46" s="25"/>
      <c r="D46" s="25"/>
      <c r="E46" s="2"/>
      <c r="F46" s="2"/>
      <c r="G46" s="2"/>
      <c r="H46" s="2"/>
      <c r="I46" s="2"/>
      <c r="K46" s="1"/>
      <c r="L46" s="1"/>
      <c r="M46" s="1"/>
    </row>
    <row r="47" spans="1:14" ht="12.75" customHeight="1" x14ac:dyDescent="0.25">
      <c r="B47" s="2"/>
      <c r="C47" s="2"/>
      <c r="D47" s="2"/>
      <c r="E47" s="2"/>
      <c r="F47" s="2"/>
      <c r="G47" s="2"/>
      <c r="H47" s="2"/>
      <c r="I47" s="2"/>
    </row>
    <row r="48" spans="1:14" ht="25.5" x14ac:dyDescent="0.25">
      <c r="B48" s="37" t="s">
        <v>58</v>
      </c>
      <c r="C48" s="37"/>
      <c r="D48" s="37"/>
      <c r="E48" s="37"/>
      <c r="F48" s="37"/>
      <c r="G48" s="37"/>
      <c r="H48" s="37"/>
      <c r="I48" s="37"/>
    </row>
  </sheetData>
  <mergeCells count="5">
    <mergeCell ref="B2:I2"/>
    <mergeCell ref="B3:I3"/>
    <mergeCell ref="B5:B6"/>
    <mergeCell ref="F5:G5"/>
    <mergeCell ref="H5:I5"/>
  </mergeCells>
  <pageMargins left="0.7" right="0.7" top="0.75" bottom="0.75" header="0.3" footer="0.3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Fermin Garcia</dc:creator>
  <cp:lastModifiedBy>Leonardo Navarro</cp:lastModifiedBy>
  <cp:lastPrinted>2018-12-04T20:22:41Z</cp:lastPrinted>
  <dcterms:created xsi:type="dcterms:W3CDTF">2018-12-04T19:32:27Z</dcterms:created>
  <dcterms:modified xsi:type="dcterms:W3CDTF">2018-12-04T20:22:47Z</dcterms:modified>
</cp:coreProperties>
</file>