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2018\"/>
    </mc:Choice>
  </mc:AlternateContent>
  <bookViews>
    <workbookView xWindow="0" yWindow="0" windowWidth="28800" windowHeight="12135" tabRatio="818"/>
  </bookViews>
  <sheets>
    <sheet name="Agosto1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7" l="1"/>
  <c r="D60" i="17"/>
  <c r="D59" i="17" s="1"/>
  <c r="D58" i="17" s="1"/>
  <c r="E60" i="17"/>
  <c r="H60" i="17"/>
  <c r="I60" i="17" s="1"/>
  <c r="F61" i="17"/>
  <c r="G61" i="17"/>
  <c r="H61" i="17"/>
  <c r="I61" i="17" s="1"/>
  <c r="F62" i="17"/>
  <c r="G62" i="17"/>
  <c r="H62" i="17"/>
  <c r="I62" i="17" s="1"/>
  <c r="C63" i="17"/>
  <c r="D63" i="17"/>
  <c r="E63" i="17"/>
  <c r="F63" i="17" s="1"/>
  <c r="G63" i="17" s="1"/>
  <c r="F64" i="17"/>
  <c r="G64" i="17" s="1"/>
  <c r="H64" i="17"/>
  <c r="I64" i="17"/>
  <c r="F65" i="17"/>
  <c r="G65" i="17" s="1"/>
  <c r="H65" i="17"/>
  <c r="I65" i="17"/>
  <c r="F66" i="17"/>
  <c r="G66" i="17" s="1"/>
  <c r="H66" i="17"/>
  <c r="I66" i="17"/>
  <c r="F67" i="17"/>
  <c r="G67" i="17" s="1"/>
  <c r="H67" i="17"/>
  <c r="I67" i="17"/>
  <c r="C68" i="17"/>
  <c r="D68" i="17"/>
  <c r="E68" i="17"/>
  <c r="H68" i="17" s="1"/>
  <c r="I68" i="17" s="1"/>
  <c r="F68" i="17"/>
  <c r="G68" i="17" s="1"/>
  <c r="F69" i="17"/>
  <c r="G69" i="17" s="1"/>
  <c r="H69" i="17"/>
  <c r="I69" i="17" s="1"/>
  <c r="F70" i="17"/>
  <c r="G70" i="17" s="1"/>
  <c r="H70" i="17"/>
  <c r="I70" i="17" s="1"/>
  <c r="F71" i="17"/>
  <c r="G71" i="17" s="1"/>
  <c r="H71" i="17"/>
  <c r="I71" i="17" s="1"/>
  <c r="F72" i="17"/>
  <c r="G72" i="17" s="1"/>
  <c r="H72" i="17"/>
  <c r="I72" i="17" s="1"/>
  <c r="F73" i="17"/>
  <c r="G73" i="17" s="1"/>
  <c r="H73" i="17"/>
  <c r="I73" i="17" s="1"/>
  <c r="F74" i="17"/>
  <c r="G74" i="17" s="1"/>
  <c r="H74" i="17"/>
  <c r="I74" i="17" s="1"/>
  <c r="C75" i="17"/>
  <c r="C59" i="17" s="1"/>
  <c r="C58" i="17" s="1"/>
  <c r="D75" i="17"/>
  <c r="F76" i="17"/>
  <c r="G76" i="17"/>
  <c r="H76" i="17"/>
  <c r="I76" i="17"/>
  <c r="F77" i="17"/>
  <c r="G77" i="17"/>
  <c r="H77" i="17"/>
  <c r="I77" i="17"/>
  <c r="F78" i="17"/>
  <c r="G78" i="17"/>
  <c r="H78" i="17"/>
  <c r="I78" i="17"/>
  <c r="F79" i="17"/>
  <c r="G79" i="17"/>
  <c r="H79" i="17"/>
  <c r="I79" i="17"/>
  <c r="C80" i="17"/>
  <c r="E80" i="17"/>
  <c r="F80" i="17" s="1"/>
  <c r="G80" i="17" s="1"/>
  <c r="F81" i="17"/>
  <c r="G81" i="17"/>
  <c r="H81" i="17"/>
  <c r="I81" i="17"/>
  <c r="F82" i="17"/>
  <c r="G82" i="17"/>
  <c r="H82" i="17"/>
  <c r="I82" i="17"/>
  <c r="C83" i="17"/>
  <c r="D83" i="17"/>
  <c r="E83" i="17"/>
  <c r="F83" i="17"/>
  <c r="G83" i="17" s="1"/>
  <c r="H83" i="17"/>
  <c r="I83" i="17" s="1"/>
  <c r="F84" i="17"/>
  <c r="G84" i="17" s="1"/>
  <c r="H84" i="17"/>
  <c r="I84" i="17" s="1"/>
  <c r="F85" i="17"/>
  <c r="G85" i="17" s="1"/>
  <c r="H85" i="17"/>
  <c r="I85" i="17" s="1"/>
  <c r="F86" i="17"/>
  <c r="G86" i="17" s="1"/>
  <c r="H86" i="17"/>
  <c r="I86" i="17" s="1"/>
  <c r="F87" i="17"/>
  <c r="G87" i="17" s="1"/>
  <c r="H87" i="17"/>
  <c r="I87" i="17" s="1"/>
  <c r="F88" i="17"/>
  <c r="G88" i="17" s="1"/>
  <c r="H88" i="17"/>
  <c r="I88" i="17" s="1"/>
  <c r="F89" i="17"/>
  <c r="G89" i="17" s="1"/>
  <c r="H89" i="17"/>
  <c r="I89" i="17" s="1"/>
  <c r="F90" i="17"/>
  <c r="G90" i="17" s="1"/>
  <c r="H90" i="17"/>
  <c r="I90" i="17" s="1"/>
  <c r="C91" i="17"/>
  <c r="D91" i="17"/>
  <c r="E91" i="17"/>
  <c r="H91" i="17" s="1"/>
  <c r="I91" i="17" s="1"/>
  <c r="F91" i="17"/>
  <c r="G91" i="17"/>
  <c r="F92" i="17"/>
  <c r="G92" i="17"/>
  <c r="H92" i="17"/>
  <c r="I92" i="17"/>
  <c r="F93" i="17"/>
  <c r="G93" i="17"/>
  <c r="H93" i="17"/>
  <c r="I93" i="17"/>
  <c r="F94" i="17"/>
  <c r="G94" i="17"/>
  <c r="H94" i="17"/>
  <c r="I94" i="17"/>
  <c r="H80" i="17" l="1"/>
  <c r="I80" i="17" s="1"/>
  <c r="H63" i="17"/>
  <c r="I63" i="17" s="1"/>
  <c r="E75" i="17"/>
  <c r="F60" i="17"/>
  <c r="G60" i="17" s="1"/>
  <c r="L43" i="17"/>
  <c r="M43" i="17" s="1"/>
  <c r="N43" i="17" s="1"/>
  <c r="L42" i="17"/>
  <c r="M42" i="17" s="1"/>
  <c r="N42" i="17" s="1"/>
  <c r="L41" i="17"/>
  <c r="M41" i="17" s="1"/>
  <c r="N41" i="17" s="1"/>
  <c r="K40" i="17"/>
  <c r="J40" i="17"/>
  <c r="I40" i="17"/>
  <c r="H40" i="17"/>
  <c r="G40" i="17"/>
  <c r="F40" i="17"/>
  <c r="E40" i="17"/>
  <c r="D40" i="17"/>
  <c r="C40" i="17"/>
  <c r="L39" i="17"/>
  <c r="M39" i="17" s="1"/>
  <c r="N39" i="17" s="1"/>
  <c r="L38" i="17"/>
  <c r="M38" i="17" s="1"/>
  <c r="N38" i="17" s="1"/>
  <c r="L37" i="17"/>
  <c r="M37" i="17" s="1"/>
  <c r="N37" i="17" s="1"/>
  <c r="L36" i="17"/>
  <c r="M36" i="17" s="1"/>
  <c r="N36" i="17" s="1"/>
  <c r="L35" i="17"/>
  <c r="M35" i="17" s="1"/>
  <c r="N35" i="17" s="1"/>
  <c r="L34" i="17"/>
  <c r="M34" i="17" s="1"/>
  <c r="N34" i="17" s="1"/>
  <c r="L33" i="17"/>
  <c r="M33" i="17" s="1"/>
  <c r="N33" i="17" s="1"/>
  <c r="K32" i="17"/>
  <c r="J32" i="17"/>
  <c r="I32" i="17"/>
  <c r="H32" i="17"/>
  <c r="G32" i="17"/>
  <c r="F32" i="17"/>
  <c r="E32" i="17"/>
  <c r="D32" i="17"/>
  <c r="C32" i="17"/>
  <c r="L31" i="17"/>
  <c r="M31" i="17" s="1"/>
  <c r="N31" i="17" s="1"/>
  <c r="L30" i="17"/>
  <c r="M30" i="17" s="1"/>
  <c r="N30" i="17" s="1"/>
  <c r="K29" i="17"/>
  <c r="K24" i="17" s="1"/>
  <c r="J29" i="17"/>
  <c r="I29" i="17"/>
  <c r="H29" i="17"/>
  <c r="H24" i="17" s="1"/>
  <c r="G29" i="17"/>
  <c r="G24" i="17" s="1"/>
  <c r="F29" i="17"/>
  <c r="E29" i="17"/>
  <c r="D29" i="17"/>
  <c r="C29" i="17"/>
  <c r="C24" i="17" s="1"/>
  <c r="L28" i="17"/>
  <c r="M28" i="17" s="1"/>
  <c r="N28" i="17" s="1"/>
  <c r="L27" i="17"/>
  <c r="M27" i="17" s="1"/>
  <c r="N27" i="17" s="1"/>
  <c r="L26" i="17"/>
  <c r="M26" i="17" s="1"/>
  <c r="N26" i="17" s="1"/>
  <c r="L25" i="17"/>
  <c r="M25" i="17" s="1"/>
  <c r="N25" i="17" s="1"/>
  <c r="J24" i="17"/>
  <c r="I24" i="17"/>
  <c r="F24" i="17"/>
  <c r="E24" i="17"/>
  <c r="L23" i="17"/>
  <c r="M23" i="17" s="1"/>
  <c r="N23" i="17" s="1"/>
  <c r="L22" i="17"/>
  <c r="M22" i="17" s="1"/>
  <c r="N22" i="17" s="1"/>
  <c r="L21" i="17"/>
  <c r="M21" i="17" s="1"/>
  <c r="N21" i="17" s="1"/>
  <c r="L20" i="17"/>
  <c r="M20" i="17" s="1"/>
  <c r="N20" i="17" s="1"/>
  <c r="L19" i="17"/>
  <c r="M19" i="17" s="1"/>
  <c r="N19" i="17" s="1"/>
  <c r="L18" i="17"/>
  <c r="M18" i="17" s="1"/>
  <c r="N18" i="17" s="1"/>
  <c r="K17" i="17"/>
  <c r="J17" i="17"/>
  <c r="I17" i="17"/>
  <c r="H17" i="17"/>
  <c r="G17" i="17"/>
  <c r="F17" i="17"/>
  <c r="E17" i="17"/>
  <c r="D17" i="17"/>
  <c r="C17" i="17"/>
  <c r="L16" i="17"/>
  <c r="M16" i="17" s="1"/>
  <c r="N16" i="17" s="1"/>
  <c r="L15" i="17"/>
  <c r="M15" i="17" s="1"/>
  <c r="N15" i="17" s="1"/>
  <c r="L14" i="17"/>
  <c r="M14" i="17" s="1"/>
  <c r="N14" i="17" s="1"/>
  <c r="L13" i="17"/>
  <c r="M13" i="17" s="1"/>
  <c r="N13" i="17" s="1"/>
  <c r="K12" i="17"/>
  <c r="J12" i="17"/>
  <c r="I12" i="17"/>
  <c r="H12" i="17"/>
  <c r="G12" i="17"/>
  <c r="F12" i="17"/>
  <c r="E12" i="17"/>
  <c r="D12" i="17"/>
  <c r="C12" i="17"/>
  <c r="L11" i="17"/>
  <c r="M11" i="17" s="1"/>
  <c r="N11" i="17" s="1"/>
  <c r="L10" i="17"/>
  <c r="M10" i="17" s="1"/>
  <c r="N10" i="17" s="1"/>
  <c r="K9" i="17"/>
  <c r="J9" i="17"/>
  <c r="I9" i="17"/>
  <c r="H9" i="17"/>
  <c r="G9" i="17"/>
  <c r="G8" i="17" s="1"/>
  <c r="G7" i="17" s="1"/>
  <c r="F9" i="17"/>
  <c r="E9" i="17"/>
  <c r="D9" i="17"/>
  <c r="C9" i="17"/>
  <c r="C8" i="17" l="1"/>
  <c r="C7" i="17" s="1"/>
  <c r="K8" i="17"/>
  <c r="K7" i="17" s="1"/>
  <c r="H75" i="17"/>
  <c r="I75" i="17" s="1"/>
  <c r="F75" i="17"/>
  <c r="G75" i="17" s="1"/>
  <c r="E59" i="17"/>
  <c r="L17" i="17"/>
  <c r="M17" i="17" s="1"/>
  <c r="N17" i="17" s="1"/>
  <c r="L29" i="17"/>
  <c r="M29" i="17" s="1"/>
  <c r="N29" i="17" s="1"/>
  <c r="H8" i="17"/>
  <c r="H7" i="17" s="1"/>
  <c r="L40" i="17"/>
  <c r="M40" i="17" s="1"/>
  <c r="N40" i="17" s="1"/>
  <c r="L9" i="17"/>
  <c r="M9" i="17" s="1"/>
  <c r="N9" i="17" s="1"/>
  <c r="L32" i="17"/>
  <c r="M32" i="17" s="1"/>
  <c r="N32" i="17" s="1"/>
  <c r="D24" i="17"/>
  <c r="L24" i="17" s="1"/>
  <c r="M24" i="17" s="1"/>
  <c r="N24" i="17" s="1"/>
  <c r="L12" i="17"/>
  <c r="M12" i="17" s="1"/>
  <c r="N12" i="17" s="1"/>
  <c r="E8" i="17"/>
  <c r="E7" i="17" s="1"/>
  <c r="I8" i="17"/>
  <c r="I7" i="17" s="1"/>
  <c r="F8" i="17"/>
  <c r="F7" i="17" s="1"/>
  <c r="J8" i="17"/>
  <c r="J7" i="17" s="1"/>
  <c r="H59" i="17" l="1"/>
  <c r="I59" i="17" s="1"/>
  <c r="E58" i="17"/>
  <c r="F59" i="17"/>
  <c r="G59" i="17" s="1"/>
  <c r="D8" i="17"/>
  <c r="D7" i="17" s="1"/>
  <c r="L7" i="17" s="1"/>
  <c r="M7" i="17" s="1"/>
  <c r="N7" i="17" s="1"/>
  <c r="L8" i="17"/>
  <c r="M8" i="17" s="1"/>
  <c r="N8" i="17" s="1"/>
  <c r="H58" i="17" l="1"/>
  <c r="I58" i="17" s="1"/>
  <c r="F58" i="17"/>
  <c r="G58" i="17" s="1"/>
</calcChain>
</file>

<file path=xl/sharedStrings.xml><?xml version="1.0" encoding="utf-8"?>
<sst xmlns="http://schemas.openxmlformats.org/spreadsheetml/2006/main" count="111" uniqueCount="63">
  <si>
    <t>(Montos en Millones de US$)</t>
  </si>
  <si>
    <t>Concepto</t>
  </si>
  <si>
    <t>Año 2017</t>
  </si>
  <si>
    <t>Pto. 2018</t>
  </si>
  <si>
    <t>Año 2018</t>
  </si>
  <si>
    <t>Variac. 18 / Pto. 18</t>
  </si>
  <si>
    <t>Variac. 18 / 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</si>
  <si>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</si>
  <si>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</si>
  <si>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</si>
  <si>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</si>
  <si>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</si>
  <si>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</si>
  <si>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</si>
  <si>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</si>
  <si>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</si>
  <si>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</si>
  <si>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</si>
  <si>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</si>
  <si>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</si>
  <si>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</si>
  <si>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</si>
  <si>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</si>
  <si>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</si>
  <si>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</si>
  <si>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</si>
  <si>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</si>
  <si>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</si>
  <si>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</si>
  <si>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</si>
  <si>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</si>
  <si>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</si>
  <si>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</si>
  <si>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</si>
  <si>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</si>
  <si>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</si>
  <si>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</si>
  <si>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</si>
  <si>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</si>
  <si>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</si>
  <si>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</si>
  <si>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</si>
  <si>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</si>
  <si>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</si>
  <si>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</si>
  <si>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</si>
  <si>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</si>
  <si>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</si>
  <si>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</si>
  <si>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</si>
  <si>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</si>
  <si>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</si>
  <si>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</si>
  <si>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</si>
  <si>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INGRESOS CORRIENTES Y CONTRIBUCIONES</t>
  </si>
  <si>
    <t>DERECHOS ARANCELARIOS A LA IMPORT.</t>
  </si>
  <si>
    <t>Fuente: Departamento de Ingresos Bancarios, Dirección General de Tesorería</t>
  </si>
  <si>
    <t>INGRESOS AL  31 DE AGOSTO DE 2018, VRS EJECUTADO  2017  (Preliminar)</t>
  </si>
  <si>
    <t>Al  31 Ago.</t>
  </si>
  <si>
    <t>Al   31 Ago.</t>
  </si>
  <si>
    <t>COMPARATIVO ACUMULADO AL  31 DE AGOSTO DE 2018, VRS EJECUTADO  2017 Y PRESUPUESTO 2018 (Preliminar)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</si>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</sst>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99"/>
  <sheetViews>
    <sheetView showGridLines="0" tabSelected="1" topLeftCell="A31" zoomScale="80" zoomScaleNormal="80" workbookViewId="0">
      <selection activeCell="Q32" sqref="Q32"/>
    </sheetView>
  </sheetViews>
  <sheetFormatPr baseColWidth="10" defaultRowHeight="15" x14ac:dyDescent="0.25"/>
  <cols>
    <col min="2" max="2" width="59.5703125" customWidth="1"/>
    <col min="3" max="14" width="10.85546875" customWidth="1"/>
    <col min="17" max="17" width="13.7109375" bestFit="1" customWidth="1"/>
    <col min="254" max="254" width="59.5703125" customWidth="1"/>
    <col min="255" max="255" width="10.7109375" customWidth="1"/>
    <col min="256" max="257" width="7.85546875" customWidth="1"/>
    <col min="258" max="258" width="8" customWidth="1"/>
    <col min="259" max="264" width="7.7109375" customWidth="1"/>
    <col min="265" max="267" width="0" hidden="1" customWidth="1"/>
    <col min="268" max="268" width="10.7109375" customWidth="1"/>
    <col min="269" max="270" width="9.7109375" customWidth="1"/>
    <col min="273" max="273" width="13.7109375" bestFit="1" customWidth="1"/>
    <col min="510" max="510" width="59.5703125" customWidth="1"/>
    <col min="511" max="511" width="10.7109375" customWidth="1"/>
    <col min="512" max="513" width="7.85546875" customWidth="1"/>
    <col min="514" max="514" width="8" customWidth="1"/>
    <col min="515" max="520" width="7.7109375" customWidth="1"/>
    <col min="521" max="523" width="0" hidden="1" customWidth="1"/>
    <col min="524" max="524" width="10.7109375" customWidth="1"/>
    <col min="525" max="526" width="9.7109375" customWidth="1"/>
    <col min="529" max="529" width="13.7109375" bestFit="1" customWidth="1"/>
    <col min="766" max="766" width="59.5703125" customWidth="1"/>
    <col min="767" max="767" width="10.7109375" customWidth="1"/>
    <col min="768" max="769" width="7.85546875" customWidth="1"/>
    <col min="770" max="770" width="8" customWidth="1"/>
    <col min="771" max="776" width="7.7109375" customWidth="1"/>
    <col min="777" max="779" width="0" hidden="1" customWidth="1"/>
    <col min="780" max="780" width="10.7109375" customWidth="1"/>
    <col min="781" max="782" width="9.7109375" customWidth="1"/>
    <col min="785" max="785" width="13.7109375" bestFit="1" customWidth="1"/>
    <col min="1022" max="1022" width="59.5703125" customWidth="1"/>
    <col min="1023" max="1023" width="10.7109375" customWidth="1"/>
    <col min="1024" max="1025" width="7.85546875" customWidth="1"/>
    <col min="1026" max="1026" width="8" customWidth="1"/>
    <col min="1027" max="1032" width="7.7109375" customWidth="1"/>
    <col min="1033" max="1035" width="0" hidden="1" customWidth="1"/>
    <col min="1036" max="1036" width="10.7109375" customWidth="1"/>
    <col min="1037" max="1038" width="9.7109375" customWidth="1"/>
    <col min="1041" max="1041" width="13.7109375" bestFit="1" customWidth="1"/>
    <col min="1278" max="1278" width="59.5703125" customWidth="1"/>
    <col min="1279" max="1279" width="10.7109375" customWidth="1"/>
    <col min="1280" max="1281" width="7.85546875" customWidth="1"/>
    <col min="1282" max="1282" width="8" customWidth="1"/>
    <col min="1283" max="1288" width="7.7109375" customWidth="1"/>
    <col min="1289" max="1291" width="0" hidden="1" customWidth="1"/>
    <col min="1292" max="1292" width="10.7109375" customWidth="1"/>
    <col min="1293" max="1294" width="9.7109375" customWidth="1"/>
    <col min="1297" max="1297" width="13.7109375" bestFit="1" customWidth="1"/>
    <col min="1534" max="1534" width="59.5703125" customWidth="1"/>
    <col min="1535" max="1535" width="10.7109375" customWidth="1"/>
    <col min="1536" max="1537" width="7.85546875" customWidth="1"/>
    <col min="1538" max="1538" width="8" customWidth="1"/>
    <col min="1539" max="1544" width="7.7109375" customWidth="1"/>
    <col min="1545" max="1547" width="0" hidden="1" customWidth="1"/>
    <col min="1548" max="1548" width="10.7109375" customWidth="1"/>
    <col min="1549" max="1550" width="9.7109375" customWidth="1"/>
    <col min="1553" max="1553" width="13.7109375" bestFit="1" customWidth="1"/>
    <col min="1790" max="1790" width="59.5703125" customWidth="1"/>
    <col min="1791" max="1791" width="10.7109375" customWidth="1"/>
    <col min="1792" max="1793" width="7.85546875" customWidth="1"/>
    <col min="1794" max="1794" width="8" customWidth="1"/>
    <col min="1795" max="1800" width="7.7109375" customWidth="1"/>
    <col min="1801" max="1803" width="0" hidden="1" customWidth="1"/>
    <col min="1804" max="1804" width="10.7109375" customWidth="1"/>
    <col min="1805" max="1806" width="9.7109375" customWidth="1"/>
    <col min="1809" max="1809" width="13.7109375" bestFit="1" customWidth="1"/>
    <col min="2046" max="2046" width="59.5703125" customWidth="1"/>
    <col min="2047" max="2047" width="10.7109375" customWidth="1"/>
    <col min="2048" max="2049" width="7.85546875" customWidth="1"/>
    <col min="2050" max="2050" width="8" customWidth="1"/>
    <col min="2051" max="2056" width="7.7109375" customWidth="1"/>
    <col min="2057" max="2059" width="0" hidden="1" customWidth="1"/>
    <col min="2060" max="2060" width="10.7109375" customWidth="1"/>
    <col min="2061" max="2062" width="9.7109375" customWidth="1"/>
    <col min="2065" max="2065" width="13.7109375" bestFit="1" customWidth="1"/>
    <col min="2302" max="2302" width="59.5703125" customWidth="1"/>
    <col min="2303" max="2303" width="10.7109375" customWidth="1"/>
    <col min="2304" max="2305" width="7.85546875" customWidth="1"/>
    <col min="2306" max="2306" width="8" customWidth="1"/>
    <col min="2307" max="2312" width="7.7109375" customWidth="1"/>
    <col min="2313" max="2315" width="0" hidden="1" customWidth="1"/>
    <col min="2316" max="2316" width="10.7109375" customWidth="1"/>
    <col min="2317" max="2318" width="9.7109375" customWidth="1"/>
    <col min="2321" max="2321" width="13.7109375" bestFit="1" customWidth="1"/>
    <col min="2558" max="2558" width="59.5703125" customWidth="1"/>
    <col min="2559" max="2559" width="10.7109375" customWidth="1"/>
    <col min="2560" max="2561" width="7.85546875" customWidth="1"/>
    <col min="2562" max="2562" width="8" customWidth="1"/>
    <col min="2563" max="2568" width="7.7109375" customWidth="1"/>
    <col min="2569" max="2571" width="0" hidden="1" customWidth="1"/>
    <col min="2572" max="2572" width="10.7109375" customWidth="1"/>
    <col min="2573" max="2574" width="9.7109375" customWidth="1"/>
    <col min="2577" max="2577" width="13.7109375" bestFit="1" customWidth="1"/>
    <col min="2814" max="2814" width="59.5703125" customWidth="1"/>
    <col min="2815" max="2815" width="10.7109375" customWidth="1"/>
    <col min="2816" max="2817" width="7.85546875" customWidth="1"/>
    <col min="2818" max="2818" width="8" customWidth="1"/>
    <col min="2819" max="2824" width="7.7109375" customWidth="1"/>
    <col min="2825" max="2827" width="0" hidden="1" customWidth="1"/>
    <col min="2828" max="2828" width="10.7109375" customWidth="1"/>
    <col min="2829" max="2830" width="9.7109375" customWidth="1"/>
    <col min="2833" max="2833" width="13.7109375" bestFit="1" customWidth="1"/>
    <col min="3070" max="3070" width="59.5703125" customWidth="1"/>
    <col min="3071" max="3071" width="10.7109375" customWidth="1"/>
    <col min="3072" max="3073" width="7.85546875" customWidth="1"/>
    <col min="3074" max="3074" width="8" customWidth="1"/>
    <col min="3075" max="3080" width="7.7109375" customWidth="1"/>
    <col min="3081" max="3083" width="0" hidden="1" customWidth="1"/>
    <col min="3084" max="3084" width="10.7109375" customWidth="1"/>
    <col min="3085" max="3086" width="9.7109375" customWidth="1"/>
    <col min="3089" max="3089" width="13.7109375" bestFit="1" customWidth="1"/>
    <col min="3326" max="3326" width="59.5703125" customWidth="1"/>
    <col min="3327" max="3327" width="10.7109375" customWidth="1"/>
    <col min="3328" max="3329" width="7.85546875" customWidth="1"/>
    <col min="3330" max="3330" width="8" customWidth="1"/>
    <col min="3331" max="3336" width="7.7109375" customWidth="1"/>
    <col min="3337" max="3339" width="0" hidden="1" customWidth="1"/>
    <col min="3340" max="3340" width="10.7109375" customWidth="1"/>
    <col min="3341" max="3342" width="9.7109375" customWidth="1"/>
    <col min="3345" max="3345" width="13.7109375" bestFit="1" customWidth="1"/>
    <col min="3582" max="3582" width="59.5703125" customWidth="1"/>
    <col min="3583" max="3583" width="10.7109375" customWidth="1"/>
    <col min="3584" max="3585" width="7.85546875" customWidth="1"/>
    <col min="3586" max="3586" width="8" customWidth="1"/>
    <col min="3587" max="3592" width="7.7109375" customWidth="1"/>
    <col min="3593" max="3595" width="0" hidden="1" customWidth="1"/>
    <col min="3596" max="3596" width="10.7109375" customWidth="1"/>
    <col min="3597" max="3598" width="9.7109375" customWidth="1"/>
    <col min="3601" max="3601" width="13.7109375" bestFit="1" customWidth="1"/>
    <col min="3838" max="3838" width="59.5703125" customWidth="1"/>
    <col min="3839" max="3839" width="10.7109375" customWidth="1"/>
    <col min="3840" max="3841" width="7.85546875" customWidth="1"/>
    <col min="3842" max="3842" width="8" customWidth="1"/>
    <col min="3843" max="3848" width="7.7109375" customWidth="1"/>
    <col min="3849" max="3851" width="0" hidden="1" customWidth="1"/>
    <col min="3852" max="3852" width="10.7109375" customWidth="1"/>
    <col min="3853" max="3854" width="9.7109375" customWidth="1"/>
    <col min="3857" max="3857" width="13.7109375" bestFit="1" customWidth="1"/>
    <col min="4094" max="4094" width="59.5703125" customWidth="1"/>
    <col min="4095" max="4095" width="10.7109375" customWidth="1"/>
    <col min="4096" max="4097" width="7.85546875" customWidth="1"/>
    <col min="4098" max="4098" width="8" customWidth="1"/>
    <col min="4099" max="4104" width="7.7109375" customWidth="1"/>
    <col min="4105" max="4107" width="0" hidden="1" customWidth="1"/>
    <col min="4108" max="4108" width="10.7109375" customWidth="1"/>
    <col min="4109" max="4110" width="9.7109375" customWidth="1"/>
    <col min="4113" max="4113" width="13.7109375" bestFit="1" customWidth="1"/>
    <col min="4350" max="4350" width="59.5703125" customWidth="1"/>
    <col min="4351" max="4351" width="10.7109375" customWidth="1"/>
    <col min="4352" max="4353" width="7.85546875" customWidth="1"/>
    <col min="4354" max="4354" width="8" customWidth="1"/>
    <col min="4355" max="4360" width="7.7109375" customWidth="1"/>
    <col min="4361" max="4363" width="0" hidden="1" customWidth="1"/>
    <col min="4364" max="4364" width="10.7109375" customWidth="1"/>
    <col min="4365" max="4366" width="9.7109375" customWidth="1"/>
    <col min="4369" max="4369" width="13.7109375" bestFit="1" customWidth="1"/>
    <col min="4606" max="4606" width="59.5703125" customWidth="1"/>
    <col min="4607" max="4607" width="10.7109375" customWidth="1"/>
    <col min="4608" max="4609" width="7.85546875" customWidth="1"/>
    <col min="4610" max="4610" width="8" customWidth="1"/>
    <col min="4611" max="4616" width="7.7109375" customWidth="1"/>
    <col min="4617" max="4619" width="0" hidden="1" customWidth="1"/>
    <col min="4620" max="4620" width="10.7109375" customWidth="1"/>
    <col min="4621" max="4622" width="9.7109375" customWidth="1"/>
    <col min="4625" max="4625" width="13.7109375" bestFit="1" customWidth="1"/>
    <col min="4862" max="4862" width="59.5703125" customWidth="1"/>
    <col min="4863" max="4863" width="10.7109375" customWidth="1"/>
    <col min="4864" max="4865" width="7.85546875" customWidth="1"/>
    <col min="4866" max="4866" width="8" customWidth="1"/>
    <col min="4867" max="4872" width="7.7109375" customWidth="1"/>
    <col min="4873" max="4875" width="0" hidden="1" customWidth="1"/>
    <col min="4876" max="4876" width="10.7109375" customWidth="1"/>
    <col min="4877" max="4878" width="9.7109375" customWidth="1"/>
    <col min="4881" max="4881" width="13.7109375" bestFit="1" customWidth="1"/>
    <col min="5118" max="5118" width="59.5703125" customWidth="1"/>
    <col min="5119" max="5119" width="10.7109375" customWidth="1"/>
    <col min="5120" max="5121" width="7.85546875" customWidth="1"/>
    <col min="5122" max="5122" width="8" customWidth="1"/>
    <col min="5123" max="5128" width="7.7109375" customWidth="1"/>
    <col min="5129" max="5131" width="0" hidden="1" customWidth="1"/>
    <col min="5132" max="5132" width="10.7109375" customWidth="1"/>
    <col min="5133" max="5134" width="9.7109375" customWidth="1"/>
    <col min="5137" max="5137" width="13.7109375" bestFit="1" customWidth="1"/>
    <col min="5374" max="5374" width="59.5703125" customWidth="1"/>
    <col min="5375" max="5375" width="10.7109375" customWidth="1"/>
    <col min="5376" max="5377" width="7.85546875" customWidth="1"/>
    <col min="5378" max="5378" width="8" customWidth="1"/>
    <col min="5379" max="5384" width="7.7109375" customWidth="1"/>
    <col min="5385" max="5387" width="0" hidden="1" customWidth="1"/>
    <col min="5388" max="5388" width="10.7109375" customWidth="1"/>
    <col min="5389" max="5390" width="9.7109375" customWidth="1"/>
    <col min="5393" max="5393" width="13.7109375" bestFit="1" customWidth="1"/>
    <col min="5630" max="5630" width="59.5703125" customWidth="1"/>
    <col min="5631" max="5631" width="10.7109375" customWidth="1"/>
    <col min="5632" max="5633" width="7.85546875" customWidth="1"/>
    <col min="5634" max="5634" width="8" customWidth="1"/>
    <col min="5635" max="5640" width="7.7109375" customWidth="1"/>
    <col min="5641" max="5643" width="0" hidden="1" customWidth="1"/>
    <col min="5644" max="5644" width="10.7109375" customWidth="1"/>
    <col min="5645" max="5646" width="9.7109375" customWidth="1"/>
    <col min="5649" max="5649" width="13.7109375" bestFit="1" customWidth="1"/>
    <col min="5886" max="5886" width="59.5703125" customWidth="1"/>
    <col min="5887" max="5887" width="10.7109375" customWidth="1"/>
    <col min="5888" max="5889" width="7.85546875" customWidth="1"/>
    <col min="5890" max="5890" width="8" customWidth="1"/>
    <col min="5891" max="5896" width="7.7109375" customWidth="1"/>
    <col min="5897" max="5899" width="0" hidden="1" customWidth="1"/>
    <col min="5900" max="5900" width="10.7109375" customWidth="1"/>
    <col min="5901" max="5902" width="9.7109375" customWidth="1"/>
    <col min="5905" max="5905" width="13.7109375" bestFit="1" customWidth="1"/>
    <col min="6142" max="6142" width="59.5703125" customWidth="1"/>
    <col min="6143" max="6143" width="10.7109375" customWidth="1"/>
    <col min="6144" max="6145" width="7.85546875" customWidth="1"/>
    <col min="6146" max="6146" width="8" customWidth="1"/>
    <col min="6147" max="6152" width="7.7109375" customWidth="1"/>
    <col min="6153" max="6155" width="0" hidden="1" customWidth="1"/>
    <col min="6156" max="6156" width="10.7109375" customWidth="1"/>
    <col min="6157" max="6158" width="9.7109375" customWidth="1"/>
    <col min="6161" max="6161" width="13.7109375" bestFit="1" customWidth="1"/>
    <col min="6398" max="6398" width="59.5703125" customWidth="1"/>
    <col min="6399" max="6399" width="10.7109375" customWidth="1"/>
    <col min="6400" max="6401" width="7.85546875" customWidth="1"/>
    <col min="6402" max="6402" width="8" customWidth="1"/>
    <col min="6403" max="6408" width="7.7109375" customWidth="1"/>
    <col min="6409" max="6411" width="0" hidden="1" customWidth="1"/>
    <col min="6412" max="6412" width="10.7109375" customWidth="1"/>
    <col min="6413" max="6414" width="9.7109375" customWidth="1"/>
    <col min="6417" max="6417" width="13.7109375" bestFit="1" customWidth="1"/>
    <col min="6654" max="6654" width="59.5703125" customWidth="1"/>
    <col min="6655" max="6655" width="10.7109375" customWidth="1"/>
    <col min="6656" max="6657" width="7.85546875" customWidth="1"/>
    <col min="6658" max="6658" width="8" customWidth="1"/>
    <col min="6659" max="6664" width="7.7109375" customWidth="1"/>
    <col min="6665" max="6667" width="0" hidden="1" customWidth="1"/>
    <col min="6668" max="6668" width="10.7109375" customWidth="1"/>
    <col min="6669" max="6670" width="9.7109375" customWidth="1"/>
    <col min="6673" max="6673" width="13.7109375" bestFit="1" customWidth="1"/>
    <col min="6910" max="6910" width="59.5703125" customWidth="1"/>
    <col min="6911" max="6911" width="10.7109375" customWidth="1"/>
    <col min="6912" max="6913" width="7.85546875" customWidth="1"/>
    <col min="6914" max="6914" width="8" customWidth="1"/>
    <col min="6915" max="6920" width="7.7109375" customWidth="1"/>
    <col min="6921" max="6923" width="0" hidden="1" customWidth="1"/>
    <col min="6924" max="6924" width="10.7109375" customWidth="1"/>
    <col min="6925" max="6926" width="9.7109375" customWidth="1"/>
    <col min="6929" max="6929" width="13.7109375" bestFit="1" customWidth="1"/>
    <col min="7166" max="7166" width="59.5703125" customWidth="1"/>
    <col min="7167" max="7167" width="10.7109375" customWidth="1"/>
    <col min="7168" max="7169" width="7.85546875" customWidth="1"/>
    <col min="7170" max="7170" width="8" customWidth="1"/>
    <col min="7171" max="7176" width="7.7109375" customWidth="1"/>
    <col min="7177" max="7179" width="0" hidden="1" customWidth="1"/>
    <col min="7180" max="7180" width="10.7109375" customWidth="1"/>
    <col min="7181" max="7182" width="9.7109375" customWidth="1"/>
    <col min="7185" max="7185" width="13.7109375" bestFit="1" customWidth="1"/>
    <col min="7422" max="7422" width="59.5703125" customWidth="1"/>
    <col min="7423" max="7423" width="10.7109375" customWidth="1"/>
    <col min="7424" max="7425" width="7.85546875" customWidth="1"/>
    <col min="7426" max="7426" width="8" customWidth="1"/>
    <col min="7427" max="7432" width="7.7109375" customWidth="1"/>
    <col min="7433" max="7435" width="0" hidden="1" customWidth="1"/>
    <col min="7436" max="7436" width="10.7109375" customWidth="1"/>
    <col min="7437" max="7438" width="9.7109375" customWidth="1"/>
    <col min="7441" max="7441" width="13.7109375" bestFit="1" customWidth="1"/>
    <col min="7678" max="7678" width="59.5703125" customWidth="1"/>
    <col min="7679" max="7679" width="10.7109375" customWidth="1"/>
    <col min="7680" max="7681" width="7.85546875" customWidth="1"/>
    <col min="7682" max="7682" width="8" customWidth="1"/>
    <col min="7683" max="7688" width="7.7109375" customWidth="1"/>
    <col min="7689" max="7691" width="0" hidden="1" customWidth="1"/>
    <col min="7692" max="7692" width="10.7109375" customWidth="1"/>
    <col min="7693" max="7694" width="9.7109375" customWidth="1"/>
    <col min="7697" max="7697" width="13.7109375" bestFit="1" customWidth="1"/>
    <col min="7934" max="7934" width="59.5703125" customWidth="1"/>
    <col min="7935" max="7935" width="10.7109375" customWidth="1"/>
    <col min="7936" max="7937" width="7.85546875" customWidth="1"/>
    <col min="7938" max="7938" width="8" customWidth="1"/>
    <col min="7939" max="7944" width="7.7109375" customWidth="1"/>
    <col min="7945" max="7947" width="0" hidden="1" customWidth="1"/>
    <col min="7948" max="7948" width="10.7109375" customWidth="1"/>
    <col min="7949" max="7950" width="9.7109375" customWidth="1"/>
    <col min="7953" max="7953" width="13.7109375" bestFit="1" customWidth="1"/>
    <col min="8190" max="8190" width="59.5703125" customWidth="1"/>
    <col min="8191" max="8191" width="10.7109375" customWidth="1"/>
    <col min="8192" max="8193" width="7.85546875" customWidth="1"/>
    <col min="8194" max="8194" width="8" customWidth="1"/>
    <col min="8195" max="8200" width="7.7109375" customWidth="1"/>
    <col min="8201" max="8203" width="0" hidden="1" customWidth="1"/>
    <col min="8204" max="8204" width="10.7109375" customWidth="1"/>
    <col min="8205" max="8206" width="9.7109375" customWidth="1"/>
    <col min="8209" max="8209" width="13.7109375" bestFit="1" customWidth="1"/>
    <col min="8446" max="8446" width="59.5703125" customWidth="1"/>
    <col min="8447" max="8447" width="10.7109375" customWidth="1"/>
    <col min="8448" max="8449" width="7.85546875" customWidth="1"/>
    <col min="8450" max="8450" width="8" customWidth="1"/>
    <col min="8451" max="8456" width="7.7109375" customWidth="1"/>
    <col min="8457" max="8459" width="0" hidden="1" customWidth="1"/>
    <col min="8460" max="8460" width="10.7109375" customWidth="1"/>
    <col min="8461" max="8462" width="9.7109375" customWidth="1"/>
    <col min="8465" max="8465" width="13.7109375" bestFit="1" customWidth="1"/>
    <col min="8702" max="8702" width="59.5703125" customWidth="1"/>
    <col min="8703" max="8703" width="10.7109375" customWidth="1"/>
    <col min="8704" max="8705" width="7.85546875" customWidth="1"/>
    <col min="8706" max="8706" width="8" customWidth="1"/>
    <col min="8707" max="8712" width="7.7109375" customWidth="1"/>
    <col min="8713" max="8715" width="0" hidden="1" customWidth="1"/>
    <col min="8716" max="8716" width="10.7109375" customWidth="1"/>
    <col min="8717" max="8718" width="9.7109375" customWidth="1"/>
    <col min="8721" max="8721" width="13.7109375" bestFit="1" customWidth="1"/>
    <col min="8958" max="8958" width="59.5703125" customWidth="1"/>
    <col min="8959" max="8959" width="10.7109375" customWidth="1"/>
    <col min="8960" max="8961" width="7.85546875" customWidth="1"/>
    <col min="8962" max="8962" width="8" customWidth="1"/>
    <col min="8963" max="8968" width="7.7109375" customWidth="1"/>
    <col min="8969" max="8971" width="0" hidden="1" customWidth="1"/>
    <col min="8972" max="8972" width="10.7109375" customWidth="1"/>
    <col min="8973" max="8974" width="9.7109375" customWidth="1"/>
    <col min="8977" max="8977" width="13.7109375" bestFit="1" customWidth="1"/>
    <col min="9214" max="9214" width="59.5703125" customWidth="1"/>
    <col min="9215" max="9215" width="10.7109375" customWidth="1"/>
    <col min="9216" max="9217" width="7.85546875" customWidth="1"/>
    <col min="9218" max="9218" width="8" customWidth="1"/>
    <col min="9219" max="9224" width="7.7109375" customWidth="1"/>
    <col min="9225" max="9227" width="0" hidden="1" customWidth="1"/>
    <col min="9228" max="9228" width="10.7109375" customWidth="1"/>
    <col min="9229" max="9230" width="9.7109375" customWidth="1"/>
    <col min="9233" max="9233" width="13.7109375" bestFit="1" customWidth="1"/>
    <col min="9470" max="9470" width="59.5703125" customWidth="1"/>
    <col min="9471" max="9471" width="10.7109375" customWidth="1"/>
    <col min="9472" max="9473" width="7.85546875" customWidth="1"/>
    <col min="9474" max="9474" width="8" customWidth="1"/>
    <col min="9475" max="9480" width="7.7109375" customWidth="1"/>
    <col min="9481" max="9483" width="0" hidden="1" customWidth="1"/>
    <col min="9484" max="9484" width="10.7109375" customWidth="1"/>
    <col min="9485" max="9486" width="9.7109375" customWidth="1"/>
    <col min="9489" max="9489" width="13.7109375" bestFit="1" customWidth="1"/>
    <col min="9726" max="9726" width="59.5703125" customWidth="1"/>
    <col min="9727" max="9727" width="10.7109375" customWidth="1"/>
    <col min="9728" max="9729" width="7.85546875" customWidth="1"/>
    <col min="9730" max="9730" width="8" customWidth="1"/>
    <col min="9731" max="9736" width="7.7109375" customWidth="1"/>
    <col min="9737" max="9739" width="0" hidden="1" customWidth="1"/>
    <col min="9740" max="9740" width="10.7109375" customWidth="1"/>
    <col min="9741" max="9742" width="9.7109375" customWidth="1"/>
    <col min="9745" max="9745" width="13.7109375" bestFit="1" customWidth="1"/>
    <col min="9982" max="9982" width="59.5703125" customWidth="1"/>
    <col min="9983" max="9983" width="10.7109375" customWidth="1"/>
    <col min="9984" max="9985" width="7.85546875" customWidth="1"/>
    <col min="9986" max="9986" width="8" customWidth="1"/>
    <col min="9987" max="9992" width="7.7109375" customWidth="1"/>
    <col min="9993" max="9995" width="0" hidden="1" customWidth="1"/>
    <col min="9996" max="9996" width="10.7109375" customWidth="1"/>
    <col min="9997" max="9998" width="9.7109375" customWidth="1"/>
    <col min="10001" max="10001" width="13.7109375" bestFit="1" customWidth="1"/>
    <col min="10238" max="10238" width="59.5703125" customWidth="1"/>
    <col min="10239" max="10239" width="10.7109375" customWidth="1"/>
    <col min="10240" max="10241" width="7.85546875" customWidth="1"/>
    <col min="10242" max="10242" width="8" customWidth="1"/>
    <col min="10243" max="10248" width="7.7109375" customWidth="1"/>
    <col min="10249" max="10251" width="0" hidden="1" customWidth="1"/>
    <col min="10252" max="10252" width="10.7109375" customWidth="1"/>
    <col min="10253" max="10254" width="9.7109375" customWidth="1"/>
    <col min="10257" max="10257" width="13.7109375" bestFit="1" customWidth="1"/>
    <col min="10494" max="10494" width="59.5703125" customWidth="1"/>
    <col min="10495" max="10495" width="10.7109375" customWidth="1"/>
    <col min="10496" max="10497" width="7.85546875" customWidth="1"/>
    <col min="10498" max="10498" width="8" customWidth="1"/>
    <col min="10499" max="10504" width="7.7109375" customWidth="1"/>
    <col min="10505" max="10507" width="0" hidden="1" customWidth="1"/>
    <col min="10508" max="10508" width="10.7109375" customWidth="1"/>
    <col min="10509" max="10510" width="9.7109375" customWidth="1"/>
    <col min="10513" max="10513" width="13.7109375" bestFit="1" customWidth="1"/>
    <col min="10750" max="10750" width="59.5703125" customWidth="1"/>
    <col min="10751" max="10751" width="10.7109375" customWidth="1"/>
    <col min="10752" max="10753" width="7.85546875" customWidth="1"/>
    <col min="10754" max="10754" width="8" customWidth="1"/>
    <col min="10755" max="10760" width="7.7109375" customWidth="1"/>
    <col min="10761" max="10763" width="0" hidden="1" customWidth="1"/>
    <col min="10764" max="10764" width="10.7109375" customWidth="1"/>
    <col min="10765" max="10766" width="9.7109375" customWidth="1"/>
    <col min="10769" max="10769" width="13.7109375" bestFit="1" customWidth="1"/>
    <col min="11006" max="11006" width="59.5703125" customWidth="1"/>
    <col min="11007" max="11007" width="10.7109375" customWidth="1"/>
    <col min="11008" max="11009" width="7.85546875" customWidth="1"/>
    <col min="11010" max="11010" width="8" customWidth="1"/>
    <col min="11011" max="11016" width="7.7109375" customWidth="1"/>
    <col min="11017" max="11019" width="0" hidden="1" customWidth="1"/>
    <col min="11020" max="11020" width="10.7109375" customWidth="1"/>
    <col min="11021" max="11022" width="9.7109375" customWidth="1"/>
    <col min="11025" max="11025" width="13.7109375" bestFit="1" customWidth="1"/>
    <col min="11262" max="11262" width="59.5703125" customWidth="1"/>
    <col min="11263" max="11263" width="10.7109375" customWidth="1"/>
    <col min="11264" max="11265" width="7.85546875" customWidth="1"/>
    <col min="11266" max="11266" width="8" customWidth="1"/>
    <col min="11267" max="11272" width="7.7109375" customWidth="1"/>
    <col min="11273" max="11275" width="0" hidden="1" customWidth="1"/>
    <col min="11276" max="11276" width="10.7109375" customWidth="1"/>
    <col min="11277" max="11278" width="9.7109375" customWidth="1"/>
    <col min="11281" max="11281" width="13.7109375" bestFit="1" customWidth="1"/>
    <col min="11518" max="11518" width="59.5703125" customWidth="1"/>
    <col min="11519" max="11519" width="10.7109375" customWidth="1"/>
    <col min="11520" max="11521" width="7.85546875" customWidth="1"/>
    <col min="11522" max="11522" width="8" customWidth="1"/>
    <col min="11523" max="11528" width="7.7109375" customWidth="1"/>
    <col min="11529" max="11531" width="0" hidden="1" customWidth="1"/>
    <col min="11532" max="11532" width="10.7109375" customWidth="1"/>
    <col min="11533" max="11534" width="9.7109375" customWidth="1"/>
    <col min="11537" max="11537" width="13.7109375" bestFit="1" customWidth="1"/>
    <col min="11774" max="11774" width="59.5703125" customWidth="1"/>
    <col min="11775" max="11775" width="10.7109375" customWidth="1"/>
    <col min="11776" max="11777" width="7.85546875" customWidth="1"/>
    <col min="11778" max="11778" width="8" customWidth="1"/>
    <col min="11779" max="11784" width="7.7109375" customWidth="1"/>
    <col min="11785" max="11787" width="0" hidden="1" customWidth="1"/>
    <col min="11788" max="11788" width="10.7109375" customWidth="1"/>
    <col min="11789" max="11790" width="9.7109375" customWidth="1"/>
    <col min="11793" max="11793" width="13.7109375" bestFit="1" customWidth="1"/>
    <col min="12030" max="12030" width="59.5703125" customWidth="1"/>
    <col min="12031" max="12031" width="10.7109375" customWidth="1"/>
    <col min="12032" max="12033" width="7.85546875" customWidth="1"/>
    <col min="12034" max="12034" width="8" customWidth="1"/>
    <col min="12035" max="12040" width="7.7109375" customWidth="1"/>
    <col min="12041" max="12043" width="0" hidden="1" customWidth="1"/>
    <col min="12044" max="12044" width="10.7109375" customWidth="1"/>
    <col min="12045" max="12046" width="9.7109375" customWidth="1"/>
    <col min="12049" max="12049" width="13.7109375" bestFit="1" customWidth="1"/>
    <col min="12286" max="12286" width="59.5703125" customWidth="1"/>
    <col min="12287" max="12287" width="10.7109375" customWidth="1"/>
    <col min="12288" max="12289" width="7.85546875" customWidth="1"/>
    <col min="12290" max="12290" width="8" customWidth="1"/>
    <col min="12291" max="12296" width="7.7109375" customWidth="1"/>
    <col min="12297" max="12299" width="0" hidden="1" customWidth="1"/>
    <col min="12300" max="12300" width="10.7109375" customWidth="1"/>
    <col min="12301" max="12302" width="9.7109375" customWidth="1"/>
    <col min="12305" max="12305" width="13.7109375" bestFit="1" customWidth="1"/>
    <col min="12542" max="12542" width="59.5703125" customWidth="1"/>
    <col min="12543" max="12543" width="10.7109375" customWidth="1"/>
    <col min="12544" max="12545" width="7.85546875" customWidth="1"/>
    <col min="12546" max="12546" width="8" customWidth="1"/>
    <col min="12547" max="12552" width="7.7109375" customWidth="1"/>
    <col min="12553" max="12555" width="0" hidden="1" customWidth="1"/>
    <col min="12556" max="12556" width="10.7109375" customWidth="1"/>
    <col min="12557" max="12558" width="9.7109375" customWidth="1"/>
    <col min="12561" max="12561" width="13.7109375" bestFit="1" customWidth="1"/>
    <col min="12798" max="12798" width="59.5703125" customWidth="1"/>
    <col min="12799" max="12799" width="10.7109375" customWidth="1"/>
    <col min="12800" max="12801" width="7.85546875" customWidth="1"/>
    <col min="12802" max="12802" width="8" customWidth="1"/>
    <col min="12803" max="12808" width="7.7109375" customWidth="1"/>
    <col min="12809" max="12811" width="0" hidden="1" customWidth="1"/>
    <col min="12812" max="12812" width="10.7109375" customWidth="1"/>
    <col min="12813" max="12814" width="9.7109375" customWidth="1"/>
    <col min="12817" max="12817" width="13.7109375" bestFit="1" customWidth="1"/>
    <col min="13054" max="13054" width="59.5703125" customWidth="1"/>
    <col min="13055" max="13055" width="10.7109375" customWidth="1"/>
    <col min="13056" max="13057" width="7.85546875" customWidth="1"/>
    <col min="13058" max="13058" width="8" customWidth="1"/>
    <col min="13059" max="13064" width="7.7109375" customWidth="1"/>
    <col min="13065" max="13067" width="0" hidden="1" customWidth="1"/>
    <col min="13068" max="13068" width="10.7109375" customWidth="1"/>
    <col min="13069" max="13070" width="9.7109375" customWidth="1"/>
    <col min="13073" max="13073" width="13.7109375" bestFit="1" customWidth="1"/>
    <col min="13310" max="13310" width="59.5703125" customWidth="1"/>
    <col min="13311" max="13311" width="10.7109375" customWidth="1"/>
    <col min="13312" max="13313" width="7.85546875" customWidth="1"/>
    <col min="13314" max="13314" width="8" customWidth="1"/>
    <col min="13315" max="13320" width="7.7109375" customWidth="1"/>
    <col min="13321" max="13323" width="0" hidden="1" customWidth="1"/>
    <col min="13324" max="13324" width="10.7109375" customWidth="1"/>
    <col min="13325" max="13326" width="9.7109375" customWidth="1"/>
    <col min="13329" max="13329" width="13.7109375" bestFit="1" customWidth="1"/>
    <col min="13566" max="13566" width="59.5703125" customWidth="1"/>
    <col min="13567" max="13567" width="10.7109375" customWidth="1"/>
    <col min="13568" max="13569" width="7.85546875" customWidth="1"/>
    <col min="13570" max="13570" width="8" customWidth="1"/>
    <col min="13571" max="13576" width="7.7109375" customWidth="1"/>
    <col min="13577" max="13579" width="0" hidden="1" customWidth="1"/>
    <col min="13580" max="13580" width="10.7109375" customWidth="1"/>
    <col min="13581" max="13582" width="9.7109375" customWidth="1"/>
    <col min="13585" max="13585" width="13.7109375" bestFit="1" customWidth="1"/>
    <col min="13822" max="13822" width="59.5703125" customWidth="1"/>
    <col min="13823" max="13823" width="10.7109375" customWidth="1"/>
    <col min="13824" max="13825" width="7.85546875" customWidth="1"/>
    <col min="13826" max="13826" width="8" customWidth="1"/>
    <col min="13827" max="13832" width="7.7109375" customWidth="1"/>
    <col min="13833" max="13835" width="0" hidden="1" customWidth="1"/>
    <col min="13836" max="13836" width="10.7109375" customWidth="1"/>
    <col min="13837" max="13838" width="9.7109375" customWidth="1"/>
    <col min="13841" max="13841" width="13.7109375" bestFit="1" customWidth="1"/>
    <col min="14078" max="14078" width="59.5703125" customWidth="1"/>
    <col min="14079" max="14079" width="10.7109375" customWidth="1"/>
    <col min="14080" max="14081" width="7.85546875" customWidth="1"/>
    <col min="14082" max="14082" width="8" customWidth="1"/>
    <col min="14083" max="14088" width="7.7109375" customWidth="1"/>
    <col min="14089" max="14091" width="0" hidden="1" customWidth="1"/>
    <col min="14092" max="14092" width="10.7109375" customWidth="1"/>
    <col min="14093" max="14094" width="9.7109375" customWidth="1"/>
    <col min="14097" max="14097" width="13.7109375" bestFit="1" customWidth="1"/>
    <col min="14334" max="14334" width="59.5703125" customWidth="1"/>
    <col min="14335" max="14335" width="10.7109375" customWidth="1"/>
    <col min="14336" max="14337" width="7.85546875" customWidth="1"/>
    <col min="14338" max="14338" width="8" customWidth="1"/>
    <col min="14339" max="14344" width="7.7109375" customWidth="1"/>
    <col min="14345" max="14347" width="0" hidden="1" customWidth="1"/>
    <col min="14348" max="14348" width="10.7109375" customWidth="1"/>
    <col min="14349" max="14350" width="9.7109375" customWidth="1"/>
    <col min="14353" max="14353" width="13.7109375" bestFit="1" customWidth="1"/>
    <col min="14590" max="14590" width="59.5703125" customWidth="1"/>
    <col min="14591" max="14591" width="10.7109375" customWidth="1"/>
    <col min="14592" max="14593" width="7.85546875" customWidth="1"/>
    <col min="14594" max="14594" width="8" customWidth="1"/>
    <col min="14595" max="14600" width="7.7109375" customWidth="1"/>
    <col min="14601" max="14603" width="0" hidden="1" customWidth="1"/>
    <col min="14604" max="14604" width="10.7109375" customWidth="1"/>
    <col min="14605" max="14606" width="9.7109375" customWidth="1"/>
    <col min="14609" max="14609" width="13.7109375" bestFit="1" customWidth="1"/>
    <col min="14846" max="14846" width="59.5703125" customWidth="1"/>
    <col min="14847" max="14847" width="10.7109375" customWidth="1"/>
    <col min="14848" max="14849" width="7.85546875" customWidth="1"/>
    <col min="14850" max="14850" width="8" customWidth="1"/>
    <col min="14851" max="14856" width="7.7109375" customWidth="1"/>
    <col min="14857" max="14859" width="0" hidden="1" customWidth="1"/>
    <col min="14860" max="14860" width="10.7109375" customWidth="1"/>
    <col min="14861" max="14862" width="9.7109375" customWidth="1"/>
    <col min="14865" max="14865" width="13.7109375" bestFit="1" customWidth="1"/>
    <col min="15102" max="15102" width="59.5703125" customWidth="1"/>
    <col min="15103" max="15103" width="10.7109375" customWidth="1"/>
    <col min="15104" max="15105" width="7.85546875" customWidth="1"/>
    <col min="15106" max="15106" width="8" customWidth="1"/>
    <col min="15107" max="15112" width="7.7109375" customWidth="1"/>
    <col min="15113" max="15115" width="0" hidden="1" customWidth="1"/>
    <col min="15116" max="15116" width="10.7109375" customWidth="1"/>
    <col min="15117" max="15118" width="9.7109375" customWidth="1"/>
    <col min="15121" max="15121" width="13.7109375" bestFit="1" customWidth="1"/>
    <col min="15358" max="15358" width="59.5703125" customWidth="1"/>
    <col min="15359" max="15359" width="10.7109375" customWidth="1"/>
    <col min="15360" max="15361" width="7.85546875" customWidth="1"/>
    <col min="15362" max="15362" width="8" customWidth="1"/>
    <col min="15363" max="15368" width="7.7109375" customWidth="1"/>
    <col min="15369" max="15371" width="0" hidden="1" customWidth="1"/>
    <col min="15372" max="15372" width="10.7109375" customWidth="1"/>
    <col min="15373" max="15374" width="9.7109375" customWidth="1"/>
    <col min="15377" max="15377" width="13.7109375" bestFit="1" customWidth="1"/>
    <col min="15614" max="15614" width="59.5703125" customWidth="1"/>
    <col min="15615" max="15615" width="10.7109375" customWidth="1"/>
    <col min="15616" max="15617" width="7.85546875" customWidth="1"/>
    <col min="15618" max="15618" width="8" customWidth="1"/>
    <col min="15619" max="15624" width="7.7109375" customWidth="1"/>
    <col min="15625" max="15627" width="0" hidden="1" customWidth="1"/>
    <col min="15628" max="15628" width="10.7109375" customWidth="1"/>
    <col min="15629" max="15630" width="9.7109375" customWidth="1"/>
    <col min="15633" max="15633" width="13.7109375" bestFit="1" customWidth="1"/>
    <col min="15870" max="15870" width="59.5703125" customWidth="1"/>
    <col min="15871" max="15871" width="10.7109375" customWidth="1"/>
    <col min="15872" max="15873" width="7.85546875" customWidth="1"/>
    <col min="15874" max="15874" width="8" customWidth="1"/>
    <col min="15875" max="15880" width="7.7109375" customWidth="1"/>
    <col min="15881" max="15883" width="0" hidden="1" customWidth="1"/>
    <col min="15884" max="15884" width="10.7109375" customWidth="1"/>
    <col min="15885" max="15886" width="9.7109375" customWidth="1"/>
    <col min="15889" max="15889" width="13.7109375" bestFit="1" customWidth="1"/>
    <col min="16126" max="16126" width="59.5703125" customWidth="1"/>
    <col min="16127" max="16127" width="10.7109375" customWidth="1"/>
    <col min="16128" max="16129" width="7.85546875" customWidth="1"/>
    <col min="16130" max="16130" width="8" customWidth="1"/>
    <col min="16131" max="16136" width="7.7109375" customWidth="1"/>
    <col min="16137" max="16139" width="0" hidden="1" customWidth="1"/>
    <col min="16140" max="16140" width="10.7109375" customWidth="1"/>
    <col min="16141" max="16142" width="9.7109375" customWidth="1"/>
    <col min="16145" max="16145" width="13.7109375" bestFit="1" customWidth="1"/>
  </cols>
  <sheetData>
    <row r="1" spans="1:18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8" ht="15.75" x14ac:dyDescent="0.25">
      <c r="B2" s="36" t="s">
        <v>57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8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8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1"/>
      <c r="Q4" s="1"/>
      <c r="R4" s="1"/>
    </row>
    <row r="5" spans="1:18" ht="21" customHeight="1" x14ac:dyDescent="0.25">
      <c r="B5" s="39" t="s">
        <v>1</v>
      </c>
      <c r="C5" s="31" t="s">
        <v>2</v>
      </c>
      <c r="D5" s="41" t="s">
        <v>4</v>
      </c>
      <c r="E5" s="42"/>
      <c r="F5" s="42"/>
      <c r="G5" s="42"/>
      <c r="H5" s="42"/>
      <c r="I5" s="42"/>
      <c r="J5" s="42"/>
      <c r="K5" s="42"/>
      <c r="L5" s="43"/>
      <c r="M5" s="44" t="s">
        <v>45</v>
      </c>
      <c r="N5" s="45"/>
      <c r="P5" s="1"/>
      <c r="Q5" s="1"/>
      <c r="R5" s="1"/>
    </row>
    <row r="6" spans="1:18" ht="31.5" customHeight="1" x14ac:dyDescent="0.25">
      <c r="A6" s="1"/>
      <c r="B6" s="40"/>
      <c r="C6" s="4" t="s">
        <v>58</v>
      </c>
      <c r="D6" s="4" t="s">
        <v>46</v>
      </c>
      <c r="E6" s="4" t="s">
        <v>47</v>
      </c>
      <c r="F6" s="4" t="s">
        <v>48</v>
      </c>
      <c r="G6" s="4" t="s">
        <v>49</v>
      </c>
      <c r="H6" s="4" t="s">
        <v>50</v>
      </c>
      <c r="I6" s="4" t="s">
        <v>51</v>
      </c>
      <c r="J6" s="4" t="s">
        <v>52</v>
      </c>
      <c r="K6" s="4" t="s">
        <v>53</v>
      </c>
      <c r="L6" s="4" t="s">
        <v>59</v>
      </c>
      <c r="M6" s="32" t="s">
        <v>9</v>
      </c>
      <c r="N6" s="33" t="s">
        <v>8</v>
      </c>
      <c r="P6" s="1"/>
      <c r="Q6" s="1"/>
      <c r="R6" s="1"/>
    </row>
    <row r="7" spans="1:18" ht="21" customHeight="1" x14ac:dyDescent="0.25">
      <c r="A7" s="1"/>
      <c r="B7" s="8" t="s">
        <v>54</v>
      </c>
      <c r="C7" s="9">
        <f>+C8+C40</f>
        <v>3323.6844000000001</v>
      </c>
      <c r="D7" s="9">
        <f>+D8+D40</f>
        <v>445.07040000000006</v>
      </c>
      <c r="E7" s="9">
        <f t="shared" ref="E7:K7" si="0">+E8+E40</f>
        <v>369.52940000000001</v>
      </c>
      <c r="F7" s="9">
        <f t="shared" si="0"/>
        <v>373.42379999999997</v>
      </c>
      <c r="G7" s="9">
        <f t="shared" si="0"/>
        <v>812.99129999999991</v>
      </c>
      <c r="H7" s="9">
        <f t="shared" si="0"/>
        <v>367.86789999999996</v>
      </c>
      <c r="I7" s="9">
        <f t="shared" si="0"/>
        <v>371.57990000000001</v>
      </c>
      <c r="J7" s="9">
        <f t="shared" si="0"/>
        <v>399.19650000000001</v>
      </c>
      <c r="K7" s="9">
        <f t="shared" si="0"/>
        <v>381.09735000000006</v>
      </c>
      <c r="L7" s="9">
        <f>SUM(D7:K7)</f>
        <v>3520.7565500000001</v>
      </c>
      <c r="M7" s="10">
        <f>+L7-C7</f>
        <v>197.07214999999997</v>
      </c>
      <c r="N7" s="34">
        <f>+M7/C7*100</f>
        <v>5.9293280071958687</v>
      </c>
      <c r="P7" s="13"/>
      <c r="Q7" s="13"/>
      <c r="R7" s="1"/>
    </row>
    <row r="8" spans="1:18" ht="21" customHeight="1" x14ac:dyDescent="0.25">
      <c r="A8" s="1"/>
      <c r="B8" s="14" t="s">
        <v>11</v>
      </c>
      <c r="C8" s="15">
        <f>+C9+C12+C16+C17+C24+C32</f>
        <v>3135.3369000000002</v>
      </c>
      <c r="D8" s="15">
        <f>+D9+D12+D16+D17+D24+D32</f>
        <v>431.31000000000006</v>
      </c>
      <c r="E8" s="15">
        <f t="shared" ref="E8:K8" si="1">+E9+E12+E16+E17+E24+E32</f>
        <v>337.62569999999999</v>
      </c>
      <c r="F8" s="15">
        <f t="shared" si="1"/>
        <v>354.0453</v>
      </c>
      <c r="G8" s="15">
        <f t="shared" si="1"/>
        <v>789.94949999999994</v>
      </c>
      <c r="H8" s="15">
        <f t="shared" si="1"/>
        <v>349.70539999999994</v>
      </c>
      <c r="I8" s="15">
        <f t="shared" si="1"/>
        <v>354.92740000000003</v>
      </c>
      <c r="J8" s="15">
        <f t="shared" si="1"/>
        <v>366.8159</v>
      </c>
      <c r="K8" s="15">
        <f t="shared" si="1"/>
        <v>365.47695000000004</v>
      </c>
      <c r="L8" s="15">
        <f>SUM(D8:K8)</f>
        <v>3349.8561500000001</v>
      </c>
      <c r="M8" s="15">
        <f>+L8-C8</f>
        <v>214.51924999999983</v>
      </c>
      <c r="N8" s="17">
        <f>+M8/C8*100</f>
        <v>6.8419840304880726</v>
      </c>
      <c r="P8" s="13"/>
      <c r="Q8" s="13"/>
      <c r="R8" s="13"/>
    </row>
    <row r="9" spans="1:18" ht="21" customHeight="1" x14ac:dyDescent="0.25">
      <c r="A9" s="1"/>
      <c r="B9" s="18" t="s">
        <v>12</v>
      </c>
      <c r="C9" s="15">
        <f>SUM(C10:C11)</f>
        <v>1280.7348000000002</v>
      </c>
      <c r="D9" s="15">
        <f>SUM(D10:D11)</f>
        <v>192.33270000000002</v>
      </c>
      <c r="E9" s="15">
        <f t="shared" ref="E9:K9" si="2">SUM(E10:E11)</f>
        <v>163.83519999999999</v>
      </c>
      <c r="F9" s="15">
        <f t="shared" si="2"/>
        <v>170.29769999999999</v>
      </c>
      <c r="G9" s="15">
        <f t="shared" si="2"/>
        <v>179.85860000000002</v>
      </c>
      <c r="H9" s="15">
        <f t="shared" si="2"/>
        <v>172.92249999999999</v>
      </c>
      <c r="I9" s="15">
        <f t="shared" si="2"/>
        <v>178.1773</v>
      </c>
      <c r="J9" s="15">
        <f t="shared" si="2"/>
        <v>179.47679999999997</v>
      </c>
      <c r="K9" s="15">
        <f t="shared" si="2"/>
        <v>176.1138</v>
      </c>
      <c r="L9" s="15">
        <f>SUM(D9:K9)</f>
        <v>1413.0146</v>
      </c>
      <c r="M9" s="15">
        <f>+L9-C9</f>
        <v>132.2797999999998</v>
      </c>
      <c r="N9" s="17">
        <f>+M9/C9*100</f>
        <v>10.32843021053225</v>
      </c>
      <c r="P9" s="13"/>
      <c r="Q9" s="13"/>
      <c r="R9" s="13"/>
    </row>
    <row r="10" spans="1:18" ht="12.75" customHeight="1" x14ac:dyDescent="0.25">
      <c r="A10" s="1"/>
      <c r="B10" s="19" t="s">
        <v>13</v>
      </c>
      <c r="C10" s="20">
        <v>613.78740000000016</v>
      </c>
      <c r="D10" s="20">
        <v>106.08160000000001</v>
      </c>
      <c r="E10" s="20">
        <v>82.167699999999996</v>
      </c>
      <c r="F10" s="20">
        <v>79.611399999999989</v>
      </c>
      <c r="G10" s="20">
        <v>82.217799999999997</v>
      </c>
      <c r="H10" s="20">
        <v>76.899799999999985</v>
      </c>
      <c r="I10" s="20">
        <v>78.632800000000003</v>
      </c>
      <c r="J10" s="20">
        <v>79.274699999999996</v>
      </c>
      <c r="K10" s="20">
        <v>76.784899999999993</v>
      </c>
      <c r="L10" s="20">
        <f>SUM(D10:K10)</f>
        <v>661.67070000000001</v>
      </c>
      <c r="M10" s="20">
        <f>+L10-C10</f>
        <v>47.883299999999849</v>
      </c>
      <c r="N10" s="22">
        <f>+M10/C10*100</f>
        <v>7.8012842883382474</v>
      </c>
      <c r="P10" s="13"/>
      <c r="Q10" s="13"/>
      <c r="R10" s="13"/>
    </row>
    <row r="11" spans="1:18" ht="12.75" customHeight="1" x14ac:dyDescent="0.25">
      <c r="A11" s="1"/>
      <c r="B11" s="19" t="s">
        <v>14</v>
      </c>
      <c r="C11" s="20">
        <v>666.9473999999999</v>
      </c>
      <c r="D11" s="20">
        <v>86.251100000000008</v>
      </c>
      <c r="E11" s="20">
        <v>81.667500000000004</v>
      </c>
      <c r="F11" s="20">
        <v>90.686300000000003</v>
      </c>
      <c r="G11" s="20">
        <v>97.640800000000013</v>
      </c>
      <c r="H11" s="20">
        <v>96.0227</v>
      </c>
      <c r="I11" s="20">
        <v>99.544499999999999</v>
      </c>
      <c r="J11" s="20">
        <v>100.20209999999999</v>
      </c>
      <c r="K11" s="20">
        <v>99.328900000000004</v>
      </c>
      <c r="L11" s="20">
        <f>SUM(D11:K11)</f>
        <v>751.34389999999996</v>
      </c>
      <c r="M11" s="20">
        <f>+L11-C11</f>
        <v>84.39650000000006</v>
      </c>
      <c r="N11" s="22">
        <f>+M11/C11*100</f>
        <v>12.654146338976668</v>
      </c>
      <c r="P11" s="13"/>
      <c r="Q11" s="13"/>
      <c r="R11" s="13"/>
    </row>
    <row r="12" spans="1:18" ht="21" customHeight="1" x14ac:dyDescent="0.25">
      <c r="A12" s="1"/>
      <c r="B12" s="18" t="s">
        <v>15</v>
      </c>
      <c r="C12" s="15">
        <f>SUM(C13:C15)</f>
        <v>1329.8705</v>
      </c>
      <c r="D12" s="15">
        <f>SUM(D13:D15)</f>
        <v>176.99329999999998</v>
      </c>
      <c r="E12" s="15">
        <f t="shared" ref="E12:K12" si="3">SUM(E13:E15)</f>
        <v>116.3788</v>
      </c>
      <c r="F12" s="15">
        <f t="shared" si="3"/>
        <v>125.97929999999999</v>
      </c>
      <c r="G12" s="15">
        <f t="shared" si="3"/>
        <v>480.20399999999995</v>
      </c>
      <c r="H12" s="15">
        <f t="shared" si="3"/>
        <v>116.86939999999998</v>
      </c>
      <c r="I12" s="15">
        <f t="shared" si="3"/>
        <v>116.9986</v>
      </c>
      <c r="J12" s="15">
        <f t="shared" si="3"/>
        <v>127.3141</v>
      </c>
      <c r="K12" s="15">
        <f t="shared" si="3"/>
        <v>124.97470000000003</v>
      </c>
      <c r="L12" s="15">
        <f>SUM(D12:K12)</f>
        <v>1385.7121999999999</v>
      </c>
      <c r="M12" s="15">
        <f>+L12-C12</f>
        <v>55.841699999999946</v>
      </c>
      <c r="N12" s="17">
        <f>+M12/C12*100</f>
        <v>4.1990329133550937</v>
      </c>
      <c r="P12" s="13"/>
      <c r="Q12" s="13"/>
      <c r="R12" s="13"/>
    </row>
    <row r="13" spans="1:18" ht="12.75" customHeight="1" x14ac:dyDescent="0.25">
      <c r="A13" s="1"/>
      <c r="B13" s="19" t="s">
        <v>13</v>
      </c>
      <c r="C13" s="20">
        <v>436.68680000000006</v>
      </c>
      <c r="D13" s="20">
        <v>7.3107000000000006</v>
      </c>
      <c r="E13" s="20">
        <v>6.7798999999999996</v>
      </c>
      <c r="F13" s="20">
        <v>18.344999999999999</v>
      </c>
      <c r="G13" s="20">
        <v>362.57089999999994</v>
      </c>
      <c r="H13" s="20">
        <v>13.860700000000001</v>
      </c>
      <c r="I13" s="20">
        <v>11.829700000000003</v>
      </c>
      <c r="J13" s="20">
        <v>9.8940999999999999</v>
      </c>
      <c r="K13" s="20">
        <v>14.257400000000001</v>
      </c>
      <c r="L13" s="20">
        <f>SUM(D13:K13)</f>
        <v>444.84839999999997</v>
      </c>
      <c r="M13" s="20">
        <f>+L13-C13</f>
        <v>8.1615999999999076</v>
      </c>
      <c r="N13" s="22">
        <f>+M13/C13*100</f>
        <v>1.8689825293551134</v>
      </c>
      <c r="P13" s="13"/>
      <c r="Q13" s="13"/>
      <c r="R13" s="13"/>
    </row>
    <row r="14" spans="1:18" ht="12.75" customHeight="1" x14ac:dyDescent="0.25">
      <c r="A14" s="1"/>
      <c r="B14" s="19" t="s">
        <v>16</v>
      </c>
      <c r="C14" s="20">
        <v>609.42360000000008</v>
      </c>
      <c r="D14" s="20">
        <v>118.07399999999998</v>
      </c>
      <c r="E14" s="20">
        <v>66.706800000000001</v>
      </c>
      <c r="F14" s="20">
        <v>68.030699999999996</v>
      </c>
      <c r="G14" s="20">
        <v>77.493499999999983</v>
      </c>
      <c r="H14" s="20">
        <v>73.221399999999988</v>
      </c>
      <c r="I14" s="20">
        <v>73.712199999999996</v>
      </c>
      <c r="J14" s="20">
        <v>85.366200000000006</v>
      </c>
      <c r="K14" s="20">
        <v>74.927900000000022</v>
      </c>
      <c r="L14" s="20">
        <f>SUM(D14:K14)</f>
        <v>637.53269999999998</v>
      </c>
      <c r="M14" s="20">
        <f>+L14-C14</f>
        <v>28.109099999999899</v>
      </c>
      <c r="N14" s="22">
        <f>+M14/C14*100</f>
        <v>4.61240752737503</v>
      </c>
      <c r="P14" s="13"/>
      <c r="Q14" s="13"/>
      <c r="R14" s="13"/>
    </row>
    <row r="15" spans="1:18" ht="12.75" customHeight="1" x14ac:dyDescent="0.25">
      <c r="A15" s="1"/>
      <c r="B15" s="19" t="s">
        <v>17</v>
      </c>
      <c r="C15" s="20">
        <v>283.76010000000002</v>
      </c>
      <c r="D15" s="20">
        <v>51.608599999999996</v>
      </c>
      <c r="E15" s="20">
        <v>42.892099999999999</v>
      </c>
      <c r="F15" s="20">
        <v>39.603599999999993</v>
      </c>
      <c r="G15" s="20">
        <v>40.139600000000002</v>
      </c>
      <c r="H15" s="20">
        <v>29.787299999999991</v>
      </c>
      <c r="I15" s="20">
        <v>31.456700000000001</v>
      </c>
      <c r="J15" s="20">
        <v>32.053800000000003</v>
      </c>
      <c r="K15" s="20">
        <v>35.789400000000001</v>
      </c>
      <c r="L15" s="20">
        <f>SUM(D15:K15)</f>
        <v>303.33109999999999</v>
      </c>
      <c r="M15" s="20">
        <f>+L15-C15</f>
        <v>19.57099999999997</v>
      </c>
      <c r="N15" s="22">
        <f>+M15/C15*100</f>
        <v>6.8970232249001766</v>
      </c>
      <c r="P15" s="13"/>
      <c r="Q15" s="13"/>
      <c r="R15" s="13"/>
    </row>
    <row r="16" spans="1:18" ht="21" customHeight="1" x14ac:dyDescent="0.25">
      <c r="A16" s="1"/>
      <c r="B16" s="18" t="s">
        <v>55</v>
      </c>
      <c r="C16" s="15">
        <v>134.08139999999997</v>
      </c>
      <c r="D16" s="15">
        <v>17.235199999999999</v>
      </c>
      <c r="E16" s="15">
        <v>16.258099999999999</v>
      </c>
      <c r="F16" s="15">
        <v>17.325400000000002</v>
      </c>
      <c r="G16" s="15">
        <v>17.550900000000002</v>
      </c>
      <c r="H16" s="15">
        <v>18.432400000000001</v>
      </c>
      <c r="I16" s="15">
        <v>18.486900000000002</v>
      </c>
      <c r="J16" s="15">
        <v>19.761700000000001</v>
      </c>
      <c r="K16" s="15">
        <v>20.8385</v>
      </c>
      <c r="L16" s="15">
        <f>SUM(D16:K16)</f>
        <v>145.88910000000001</v>
      </c>
      <c r="M16" s="15">
        <f>+L16-C16</f>
        <v>11.80770000000004</v>
      </c>
      <c r="N16" s="17">
        <f>+M16/C16*100</f>
        <v>8.8063668786274913</v>
      </c>
      <c r="P16" s="13"/>
      <c r="Q16" s="13"/>
      <c r="R16" s="13"/>
    </row>
    <row r="17" spans="1:18" ht="21" customHeight="1" x14ac:dyDescent="0.25">
      <c r="A17" s="1"/>
      <c r="B17" s="18" t="s">
        <v>19</v>
      </c>
      <c r="C17" s="15">
        <f>SUM(C18:C23)</f>
        <v>111.79190000000001</v>
      </c>
      <c r="D17" s="15">
        <f>SUM(D18:D23)</f>
        <v>16.407799999999998</v>
      </c>
      <c r="E17" s="15">
        <f t="shared" ref="E17:K17" si="4">SUM(E18:E23)</f>
        <v>12.8104</v>
      </c>
      <c r="F17" s="15">
        <f t="shared" si="4"/>
        <v>13.367699999999999</v>
      </c>
      <c r="G17" s="15">
        <f t="shared" si="4"/>
        <v>16.274800000000003</v>
      </c>
      <c r="H17" s="15">
        <f t="shared" si="4"/>
        <v>13.664900000000001</v>
      </c>
      <c r="I17" s="15">
        <f t="shared" si="4"/>
        <v>14.4529</v>
      </c>
      <c r="J17" s="15">
        <f t="shared" si="4"/>
        <v>14.2751</v>
      </c>
      <c r="K17" s="15">
        <f t="shared" si="4"/>
        <v>15.674349999999997</v>
      </c>
      <c r="L17" s="15">
        <f>SUM(D17:K17)</f>
        <v>116.92794999999998</v>
      </c>
      <c r="M17" s="15">
        <f>+L17-C17</f>
        <v>5.1360499999999689</v>
      </c>
      <c r="N17" s="17">
        <f>+M17/C17*100</f>
        <v>4.5942952933083419</v>
      </c>
      <c r="P17" s="13"/>
      <c r="Q17" s="13"/>
      <c r="R17" s="13"/>
    </row>
    <row r="18" spans="1:18" ht="12.75" customHeight="1" x14ac:dyDescent="0.25">
      <c r="A18" s="1"/>
      <c r="B18" s="19" t="s">
        <v>20</v>
      </c>
      <c r="C18" s="20">
        <v>13.425800000000001</v>
      </c>
      <c r="D18" s="20">
        <v>1.6742999999999999</v>
      </c>
      <c r="E18" s="20">
        <v>1.5282</v>
      </c>
      <c r="F18" s="20">
        <v>1.9371999999999998</v>
      </c>
      <c r="G18" s="20">
        <v>1.7715999999999998</v>
      </c>
      <c r="H18" s="20">
        <v>1.9378</v>
      </c>
      <c r="I18" s="20">
        <v>1.744</v>
      </c>
      <c r="J18" s="20">
        <v>1.6865999999999999</v>
      </c>
      <c r="K18" s="20">
        <v>1.9657999999999998</v>
      </c>
      <c r="L18" s="20">
        <f>SUM(D18:K18)</f>
        <v>14.245499999999998</v>
      </c>
      <c r="M18" s="20">
        <f>+L18-C18</f>
        <v>0.81969999999999743</v>
      </c>
      <c r="N18" s="22">
        <f>+M18/C18*100</f>
        <v>6.1054089886635987</v>
      </c>
      <c r="P18" s="13"/>
      <c r="Q18" s="13"/>
      <c r="R18" s="13"/>
    </row>
    <row r="19" spans="1:18" ht="12.75" customHeight="1" x14ac:dyDescent="0.25">
      <c r="A19" s="1"/>
      <c r="B19" s="19" t="s">
        <v>21</v>
      </c>
      <c r="C19" s="20">
        <v>42.6205</v>
      </c>
      <c r="D19" s="20">
        <v>7.9197999999999986</v>
      </c>
      <c r="E19" s="20">
        <v>5.0691999999999995</v>
      </c>
      <c r="F19" s="20">
        <v>5.5548000000000002</v>
      </c>
      <c r="G19" s="20">
        <v>6.6596000000000011</v>
      </c>
      <c r="H19" s="20">
        <v>5.56</v>
      </c>
      <c r="I19" s="20">
        <v>5.7466999999999997</v>
      </c>
      <c r="J19" s="20">
        <v>5.5952000000000011</v>
      </c>
      <c r="K19" s="20">
        <v>6.5168999999999997</v>
      </c>
      <c r="L19" s="20">
        <f>SUM(D19:K19)</f>
        <v>48.622199999999992</v>
      </c>
      <c r="M19" s="20">
        <f>+L19-C19</f>
        <v>6.0016999999999925</v>
      </c>
      <c r="N19" s="22">
        <f>+M19/C19*100</f>
        <v>14.081721237432673</v>
      </c>
      <c r="P19" s="13"/>
      <c r="Q19" s="13"/>
      <c r="R19" s="13"/>
    </row>
    <row r="20" spans="1:18" ht="12.75" customHeight="1" x14ac:dyDescent="0.25">
      <c r="A20" s="1"/>
      <c r="B20" s="19" t="s">
        <v>22</v>
      </c>
      <c r="C20" s="20">
        <v>17.2606</v>
      </c>
      <c r="D20" s="20">
        <v>1.9402000000000004</v>
      </c>
      <c r="E20" s="20">
        <v>2.0547</v>
      </c>
      <c r="F20" s="20">
        <v>1.4404000000000001</v>
      </c>
      <c r="G20" s="20">
        <v>2.5089000000000001</v>
      </c>
      <c r="H20" s="20">
        <v>1.5113000000000001</v>
      </c>
      <c r="I20" s="20">
        <v>2.2303000000000002</v>
      </c>
      <c r="J20" s="20">
        <v>2.2284000000000002</v>
      </c>
      <c r="K20" s="20">
        <v>1.9789499999999998</v>
      </c>
      <c r="L20" s="20">
        <f>SUM(D20:K20)</f>
        <v>15.89315</v>
      </c>
      <c r="M20" s="20">
        <f>+L20-C20</f>
        <v>-1.3674499999999998</v>
      </c>
      <c r="N20" s="22">
        <f>+M20/C20*100</f>
        <v>-7.9223781328574896</v>
      </c>
      <c r="P20" s="13"/>
      <c r="Q20" s="13"/>
      <c r="R20" s="13"/>
    </row>
    <row r="21" spans="1:18" ht="12.75" customHeight="1" x14ac:dyDescent="0.25">
      <c r="A21" s="1"/>
      <c r="B21" s="19" t="s">
        <v>23</v>
      </c>
      <c r="C21" s="20">
        <v>33.018599999999999</v>
      </c>
      <c r="D21" s="20">
        <v>4.3136999999999999</v>
      </c>
      <c r="E21" s="20">
        <v>3.633</v>
      </c>
      <c r="F21" s="20">
        <v>3.9474999999999998</v>
      </c>
      <c r="G21" s="20">
        <v>4.6133000000000006</v>
      </c>
      <c r="H21" s="20">
        <v>3.9929000000000001</v>
      </c>
      <c r="I21" s="20">
        <v>4.1447000000000012</v>
      </c>
      <c r="J21" s="20">
        <v>3.9956999999999998</v>
      </c>
      <c r="K21" s="20">
        <v>4.3131999999999993</v>
      </c>
      <c r="L21" s="20">
        <f>SUM(D21:K21)</f>
        <v>32.954000000000001</v>
      </c>
      <c r="M21" s="20">
        <f>+L21-C21</f>
        <v>-6.4599999999998658E-2</v>
      </c>
      <c r="N21" s="22">
        <f>+M21/C21*100</f>
        <v>-0.19564730182381646</v>
      </c>
      <c r="P21" s="13"/>
      <c r="Q21" s="13"/>
      <c r="R21" s="13"/>
    </row>
    <row r="22" spans="1:18" ht="12.75" customHeight="1" x14ac:dyDescent="0.25">
      <c r="A22" s="1"/>
      <c r="B22" s="19" t="s">
        <v>24</v>
      </c>
      <c r="C22" s="20">
        <v>0.50910000000000011</v>
      </c>
      <c r="D22" s="20">
        <v>0.1019</v>
      </c>
      <c r="E22" s="20">
        <v>9.5299999999999996E-2</v>
      </c>
      <c r="F22" s="20">
        <v>0.1017</v>
      </c>
      <c r="G22" s="20">
        <v>0.14030000000000001</v>
      </c>
      <c r="H22" s="20">
        <v>7.8900000000000012E-2</v>
      </c>
      <c r="I22" s="20">
        <v>5.5200000000000006E-2</v>
      </c>
      <c r="J22" s="20">
        <v>8.09E-2</v>
      </c>
      <c r="K22" s="20">
        <v>0.1149</v>
      </c>
      <c r="L22" s="20">
        <f>SUM(D22:K22)</f>
        <v>0.76910000000000001</v>
      </c>
      <c r="M22" s="20">
        <f>+L22-C22</f>
        <v>0.2599999999999999</v>
      </c>
      <c r="N22" s="22">
        <f>+M22/C22*100</f>
        <v>51.070516597917859</v>
      </c>
      <c r="P22" s="13"/>
      <c r="Q22" s="13"/>
      <c r="R22" s="13"/>
    </row>
    <row r="23" spans="1:18" ht="12.75" customHeight="1" x14ac:dyDescent="0.25">
      <c r="A23" s="1"/>
      <c r="B23" s="19" t="s">
        <v>25</v>
      </c>
      <c r="C23" s="20">
        <v>4.9573</v>
      </c>
      <c r="D23" s="20">
        <v>0.45789999999999997</v>
      </c>
      <c r="E23" s="20">
        <v>0.43</v>
      </c>
      <c r="F23" s="20">
        <v>0.38609999999999994</v>
      </c>
      <c r="G23" s="20">
        <v>0.58110000000000006</v>
      </c>
      <c r="H23" s="20">
        <v>0.58399999999999996</v>
      </c>
      <c r="I23" s="20">
        <v>0.53200000000000003</v>
      </c>
      <c r="J23" s="20">
        <v>0.68829999999999991</v>
      </c>
      <c r="K23" s="20">
        <v>0.78460000000000008</v>
      </c>
      <c r="L23" s="20">
        <f>SUM(D23:K23)</f>
        <v>4.444</v>
      </c>
      <c r="M23" s="20">
        <f>+L23-C23</f>
        <v>-0.51330000000000009</v>
      </c>
      <c r="N23" s="22">
        <f>+M23/C23*100</f>
        <v>-10.354426804913967</v>
      </c>
      <c r="P23" s="13"/>
      <c r="Q23" s="13"/>
      <c r="R23" s="13"/>
    </row>
    <row r="24" spans="1:18" ht="21" customHeight="1" x14ac:dyDescent="0.25">
      <c r="A24" s="1"/>
      <c r="B24" s="18" t="s">
        <v>26</v>
      </c>
      <c r="C24" s="15">
        <f>SUM(C25:C29)</f>
        <v>82.643599999999992</v>
      </c>
      <c r="D24" s="15">
        <f>SUM(D25:D29)</f>
        <v>11.308199999999999</v>
      </c>
      <c r="E24" s="15">
        <f>SUM(E25:E29)</f>
        <v>10.596299999999999</v>
      </c>
      <c r="F24" s="15">
        <f>SUM(F25:F29)</f>
        <v>10.343299999999999</v>
      </c>
      <c r="G24" s="15">
        <f t="shared" ref="G24:K24" si="5">SUM(G25:G29)</f>
        <v>9.9620999999999995</v>
      </c>
      <c r="H24" s="15">
        <f t="shared" si="5"/>
        <v>11.1671</v>
      </c>
      <c r="I24" s="15">
        <f t="shared" si="5"/>
        <v>11.5008</v>
      </c>
      <c r="J24" s="15">
        <f t="shared" si="5"/>
        <v>10.215799999999998</v>
      </c>
      <c r="K24" s="15">
        <f t="shared" si="5"/>
        <v>10.976900000000001</v>
      </c>
      <c r="L24" s="15">
        <f>SUM(D24:K24)</f>
        <v>86.070499999999996</v>
      </c>
      <c r="M24" s="15">
        <f>+L24-C24</f>
        <v>3.4269000000000034</v>
      </c>
      <c r="N24" s="17">
        <f>+M24/C24*100</f>
        <v>4.1466005837112654</v>
      </c>
      <c r="P24" s="13"/>
      <c r="Q24" s="13"/>
      <c r="R24" s="13"/>
    </row>
    <row r="25" spans="1:18" ht="12.75" customHeight="1" x14ac:dyDescent="0.25">
      <c r="A25" s="1"/>
      <c r="B25" s="19" t="s">
        <v>27</v>
      </c>
      <c r="C25" s="20">
        <v>15.121700000000001</v>
      </c>
      <c r="D25" s="20">
        <v>1.6556</v>
      </c>
      <c r="E25" s="20">
        <v>1.9761</v>
      </c>
      <c r="F25" s="20">
        <v>2.0331999999999999</v>
      </c>
      <c r="G25" s="20">
        <v>1.6408000000000003</v>
      </c>
      <c r="H25" s="20">
        <v>1.8606</v>
      </c>
      <c r="I25" s="20">
        <v>2.4864999999999999</v>
      </c>
      <c r="J25" s="20">
        <v>1.8905000000000001</v>
      </c>
      <c r="K25" s="20">
        <v>1.8185</v>
      </c>
      <c r="L25" s="20">
        <f>SUM(D25:K25)</f>
        <v>15.361799999999999</v>
      </c>
      <c r="M25" s="20">
        <f>+L25-C25</f>
        <v>0.2400999999999982</v>
      </c>
      <c r="N25" s="22">
        <f>+M25/C25*100</f>
        <v>1.5877844422253991</v>
      </c>
      <c r="P25" s="13"/>
      <c r="Q25" s="13"/>
      <c r="R25" s="13"/>
    </row>
    <row r="26" spans="1:18" ht="12.75" customHeight="1" x14ac:dyDescent="0.25">
      <c r="A26" s="1"/>
      <c r="B26" s="19" t="s">
        <v>28</v>
      </c>
      <c r="C26" s="20">
        <v>1.1924000000000001</v>
      </c>
      <c r="D26" s="20">
        <v>0.13519999999999999</v>
      </c>
      <c r="E26" s="20">
        <v>0.1416</v>
      </c>
      <c r="F26" s="20">
        <v>0.17100000000000001</v>
      </c>
      <c r="G26" s="20">
        <v>0.1195</v>
      </c>
      <c r="H26" s="20">
        <v>0.12369999999999999</v>
      </c>
      <c r="I26" s="20">
        <v>0.23430000000000001</v>
      </c>
      <c r="J26" s="20">
        <v>0.25560000000000005</v>
      </c>
      <c r="K26" s="20">
        <v>0.16569999999999999</v>
      </c>
      <c r="L26" s="20">
        <f>SUM(D26:K26)</f>
        <v>1.3466</v>
      </c>
      <c r="M26" s="20">
        <f>+L26-C26</f>
        <v>0.15419999999999989</v>
      </c>
      <c r="N26" s="22">
        <f>+M26/C26*100</f>
        <v>12.931902046293182</v>
      </c>
      <c r="P26" s="13"/>
      <c r="Q26" s="13"/>
      <c r="R26" s="13"/>
    </row>
    <row r="27" spans="1:18" ht="12.75" hidden="1" customHeight="1" x14ac:dyDescent="0.25">
      <c r="A27" s="1"/>
      <c r="B27" s="19" t="s">
        <v>29</v>
      </c>
      <c r="C27" s="20"/>
      <c r="D27" s="20"/>
      <c r="E27" s="20"/>
      <c r="F27" s="20"/>
      <c r="G27" s="20"/>
      <c r="H27" s="20"/>
      <c r="I27" s="20"/>
      <c r="J27" s="20"/>
      <c r="K27" s="20"/>
      <c r="L27" s="20">
        <f>SUM(D27:K27)</f>
        <v>0</v>
      </c>
      <c r="M27" s="20">
        <f>+L27-C27</f>
        <v>0</v>
      </c>
      <c r="N27" s="24" t="e">
        <f>+M27/C27*100</f>
        <v>#DIV/0!</v>
      </c>
      <c r="P27" s="13"/>
      <c r="Q27" s="13"/>
      <c r="R27" s="13"/>
    </row>
    <row r="28" spans="1:18" ht="12.75" customHeight="1" x14ac:dyDescent="0.25">
      <c r="A28" s="1"/>
      <c r="B28" s="19" t="s">
        <v>30</v>
      </c>
      <c r="C28" s="20">
        <v>9.0548999999999999</v>
      </c>
      <c r="D28" s="20">
        <v>1.2114</v>
      </c>
      <c r="E28" s="20">
        <v>0.96860000000000013</v>
      </c>
      <c r="F28" s="20">
        <v>0.97620000000000018</v>
      </c>
      <c r="G28" s="20">
        <v>1.1371000000000002</v>
      </c>
      <c r="H28" s="20">
        <v>1.7015</v>
      </c>
      <c r="I28" s="20">
        <v>1.3089999999999999</v>
      </c>
      <c r="J28" s="20">
        <v>1.3076999999999999</v>
      </c>
      <c r="K28" s="20">
        <v>1.2509999999999999</v>
      </c>
      <c r="L28" s="20">
        <f>SUM(D28:K28)</f>
        <v>9.8625000000000007</v>
      </c>
      <c r="M28" s="20">
        <f>+L28-C28</f>
        <v>0.80760000000000076</v>
      </c>
      <c r="N28" s="22">
        <f>+M28/C28*100</f>
        <v>8.9189278733061741</v>
      </c>
      <c r="P28" s="13"/>
      <c r="Q28" s="13"/>
      <c r="R28" s="13"/>
    </row>
    <row r="29" spans="1:18" ht="12.75" customHeight="1" x14ac:dyDescent="0.25">
      <c r="A29" s="1"/>
      <c r="B29" s="19" t="s">
        <v>31</v>
      </c>
      <c r="C29" s="20">
        <f>+C30+C31</f>
        <v>57.274599999999992</v>
      </c>
      <c r="D29" s="20">
        <f>+D30+D31</f>
        <v>8.3059999999999992</v>
      </c>
      <c r="E29" s="20">
        <f t="shared" ref="E29:K29" si="6">+E30+E31</f>
        <v>7.51</v>
      </c>
      <c r="F29" s="20">
        <f t="shared" si="6"/>
        <v>7.1629000000000005</v>
      </c>
      <c r="G29" s="20">
        <f t="shared" si="6"/>
        <v>7.0647000000000002</v>
      </c>
      <c r="H29" s="20">
        <f t="shared" si="6"/>
        <v>7.4812999999999992</v>
      </c>
      <c r="I29" s="20">
        <f t="shared" si="6"/>
        <v>7.4710000000000001</v>
      </c>
      <c r="J29" s="20">
        <f t="shared" si="6"/>
        <v>6.7619999999999987</v>
      </c>
      <c r="K29" s="20">
        <f t="shared" si="6"/>
        <v>7.7416999999999998</v>
      </c>
      <c r="L29" s="20">
        <f>SUM(D29:K29)</f>
        <v>59.499599999999994</v>
      </c>
      <c r="M29" s="20">
        <f>+L29-C29</f>
        <v>2.2250000000000014</v>
      </c>
      <c r="N29" s="22">
        <f>+M29/C29*100</f>
        <v>3.8847936083359844</v>
      </c>
      <c r="P29" s="13"/>
      <c r="Q29" s="13"/>
      <c r="R29" s="13"/>
    </row>
    <row r="30" spans="1:18" ht="12.75" customHeight="1" x14ac:dyDescent="0.25">
      <c r="A30" s="1"/>
      <c r="B30" s="25" t="s">
        <v>32</v>
      </c>
      <c r="C30" s="20">
        <v>35.752199999999995</v>
      </c>
      <c r="D30" s="20">
        <v>5.1650999999999998</v>
      </c>
      <c r="E30" s="20">
        <v>4.5611999999999995</v>
      </c>
      <c r="F30" s="20">
        <v>4.5966000000000005</v>
      </c>
      <c r="G30" s="20">
        <v>4.4074</v>
      </c>
      <c r="H30" s="20">
        <v>4.6371999999999991</v>
      </c>
      <c r="I30" s="20">
        <v>4.5857000000000001</v>
      </c>
      <c r="J30" s="20">
        <v>4.2599999999999989</v>
      </c>
      <c r="K30" s="20">
        <v>4.8724999999999996</v>
      </c>
      <c r="L30" s="20">
        <f>SUM(D30:K30)</f>
        <v>37.085700000000003</v>
      </c>
      <c r="M30" s="20">
        <f>+L30-C30</f>
        <v>1.3335000000000079</v>
      </c>
      <c r="N30" s="22">
        <f>+M30/C30*100</f>
        <v>3.7298404014298647</v>
      </c>
      <c r="P30" s="13"/>
      <c r="Q30" s="13"/>
      <c r="R30" s="13"/>
    </row>
    <row r="31" spans="1:18" ht="12.75" customHeight="1" x14ac:dyDescent="0.25">
      <c r="A31" s="1"/>
      <c r="B31" s="25" t="s">
        <v>33</v>
      </c>
      <c r="C31" s="20">
        <v>21.522400000000001</v>
      </c>
      <c r="D31" s="20">
        <v>3.1408999999999998</v>
      </c>
      <c r="E31" s="20">
        <v>2.9487999999999999</v>
      </c>
      <c r="F31" s="20">
        <v>2.5662999999999996</v>
      </c>
      <c r="G31" s="20">
        <v>2.6572999999999998</v>
      </c>
      <c r="H31" s="20">
        <v>2.8441000000000001</v>
      </c>
      <c r="I31" s="20">
        <v>2.8853</v>
      </c>
      <c r="J31" s="20">
        <v>2.5019999999999998</v>
      </c>
      <c r="K31" s="20">
        <v>2.8691999999999998</v>
      </c>
      <c r="L31" s="20">
        <f>SUM(D31:K31)</f>
        <v>22.413899999999998</v>
      </c>
      <c r="M31" s="20">
        <f>+L31-C31</f>
        <v>0.89149999999999707</v>
      </c>
      <c r="N31" s="22">
        <f>+M31/C31*100</f>
        <v>4.1421960376166096</v>
      </c>
      <c r="P31" s="13"/>
      <c r="Q31" s="13"/>
      <c r="R31" s="13"/>
    </row>
    <row r="32" spans="1:18" ht="21" customHeight="1" x14ac:dyDescent="0.25">
      <c r="A32" s="1"/>
      <c r="B32" s="18" t="s">
        <v>34</v>
      </c>
      <c r="C32" s="15">
        <f>SUM(C33:C39)</f>
        <v>196.21469999999999</v>
      </c>
      <c r="D32" s="15">
        <f>SUM(D33:D39)</f>
        <v>17.032800000000002</v>
      </c>
      <c r="E32" s="15">
        <f t="shared" ref="E32:K32" si="7">SUM(E33:E39)</f>
        <v>17.7469</v>
      </c>
      <c r="F32" s="15">
        <f t="shared" si="7"/>
        <v>16.731899999999996</v>
      </c>
      <c r="G32" s="15">
        <f t="shared" si="7"/>
        <v>86.099099999999993</v>
      </c>
      <c r="H32" s="15">
        <f t="shared" si="7"/>
        <v>16.649100000000001</v>
      </c>
      <c r="I32" s="15">
        <f t="shared" si="7"/>
        <v>15.3109</v>
      </c>
      <c r="J32" s="15">
        <f t="shared" si="7"/>
        <v>15.772400000000001</v>
      </c>
      <c r="K32" s="15">
        <f t="shared" si="7"/>
        <v>16.898699999999998</v>
      </c>
      <c r="L32" s="15">
        <f>SUM(D32:K32)</f>
        <v>202.24180000000001</v>
      </c>
      <c r="M32" s="15">
        <f>+L32-C32</f>
        <v>6.0271000000000186</v>
      </c>
      <c r="N32" s="17">
        <f>+M32/C32*100</f>
        <v>3.0716862701928136</v>
      </c>
      <c r="P32" s="13"/>
      <c r="Q32" s="13"/>
      <c r="R32" s="13"/>
    </row>
    <row r="33" spans="1:18" ht="15.75" customHeight="1" x14ac:dyDescent="0.25">
      <c r="A33" s="1"/>
      <c r="B33" s="19" t="s">
        <v>35</v>
      </c>
      <c r="C33" s="20">
        <v>7.3635000000000002</v>
      </c>
      <c r="D33" s="20">
        <v>0.72689999999999999</v>
      </c>
      <c r="E33" s="20">
        <v>0.98780000000000012</v>
      </c>
      <c r="F33" s="20">
        <v>0.94019999999999992</v>
      </c>
      <c r="G33" s="20">
        <v>1.073</v>
      </c>
      <c r="H33" s="20">
        <v>1.0494000000000001</v>
      </c>
      <c r="I33" s="20">
        <v>0.97250000000000003</v>
      </c>
      <c r="J33" s="20">
        <v>0.92149999999999999</v>
      </c>
      <c r="K33" s="20">
        <v>1.0563999999999998</v>
      </c>
      <c r="L33" s="20">
        <f>SUM(D33:K33)</f>
        <v>7.7277000000000005</v>
      </c>
      <c r="M33" s="20">
        <f>+L33-C33</f>
        <v>0.3642000000000003</v>
      </c>
      <c r="N33" s="22">
        <f>+M33/C33*100</f>
        <v>4.9460175188429458</v>
      </c>
      <c r="P33" s="13"/>
      <c r="Q33" s="13"/>
      <c r="R33" s="13"/>
    </row>
    <row r="34" spans="1:18" ht="15.75" customHeight="1" x14ac:dyDescent="0.25">
      <c r="A34" s="1"/>
      <c r="B34" s="19" t="s">
        <v>36</v>
      </c>
      <c r="C34" s="20">
        <v>59.328600000000002</v>
      </c>
      <c r="D34" s="20">
        <v>7.9833999999999996</v>
      </c>
      <c r="E34" s="20">
        <v>8.3390000000000004</v>
      </c>
      <c r="F34" s="20">
        <v>7.1247999999999996</v>
      </c>
      <c r="G34" s="20">
        <v>8.7914999999999992</v>
      </c>
      <c r="H34" s="20">
        <v>7.5223999999999993</v>
      </c>
      <c r="I34" s="20">
        <v>6.9097000000000008</v>
      </c>
      <c r="J34" s="20">
        <v>7.1701999999999995</v>
      </c>
      <c r="K34" s="20">
        <v>7.7161</v>
      </c>
      <c r="L34" s="20">
        <f>SUM(D34:K34)</f>
        <v>61.557099999999998</v>
      </c>
      <c r="M34" s="20">
        <f>+L34-C34</f>
        <v>2.2284999999999968</v>
      </c>
      <c r="N34" s="22">
        <f>+M34/C34*100</f>
        <v>3.7561985281971877</v>
      </c>
      <c r="P34" s="13"/>
      <c r="Q34" s="13"/>
      <c r="R34" s="13"/>
    </row>
    <row r="35" spans="1:18" ht="15.75" customHeight="1" x14ac:dyDescent="0.25">
      <c r="A35" s="1"/>
      <c r="B35" s="19" t="s">
        <v>37</v>
      </c>
      <c r="C35" s="20">
        <v>29.832699999999996</v>
      </c>
      <c r="D35" s="20">
        <v>4.0125000000000002</v>
      </c>
      <c r="E35" s="20">
        <v>4.1756000000000002</v>
      </c>
      <c r="F35" s="20">
        <v>3.5871</v>
      </c>
      <c r="G35" s="20">
        <v>4.4226000000000001</v>
      </c>
      <c r="H35" s="20">
        <v>3.7776000000000001</v>
      </c>
      <c r="I35" s="20">
        <v>3.4569000000000001</v>
      </c>
      <c r="J35" s="20">
        <v>3.6033999999999997</v>
      </c>
      <c r="K35" s="20">
        <v>3.8808000000000002</v>
      </c>
      <c r="L35" s="20">
        <f>SUM(D35:K35)</f>
        <v>30.916500000000003</v>
      </c>
      <c r="M35" s="20">
        <f>+L35-C35</f>
        <v>1.0838000000000072</v>
      </c>
      <c r="N35" s="22">
        <f>+M35/C35*100</f>
        <v>3.6329262855859761</v>
      </c>
      <c r="P35" s="13"/>
      <c r="Q35" s="13"/>
      <c r="R35" s="13"/>
    </row>
    <row r="36" spans="1:18" ht="15.75" customHeight="1" x14ac:dyDescent="0.25">
      <c r="A36" s="1"/>
      <c r="B36" s="19" t="s">
        <v>38</v>
      </c>
      <c r="C36" s="20">
        <v>0.7157</v>
      </c>
      <c r="D36" s="20">
        <v>2.3600000000000003E-2</v>
      </c>
      <c r="E36" s="20">
        <v>0</v>
      </c>
      <c r="F36" s="20">
        <v>0.20379999999999998</v>
      </c>
      <c r="G36" s="20">
        <v>0.35830000000000001</v>
      </c>
      <c r="H36" s="20">
        <v>0</v>
      </c>
      <c r="I36" s="20">
        <v>0</v>
      </c>
      <c r="J36" s="20">
        <v>0.29699999999999999</v>
      </c>
      <c r="K36" s="20">
        <v>0</v>
      </c>
      <c r="L36" s="20">
        <f>SUM(D36:K36)</f>
        <v>0.88270000000000004</v>
      </c>
      <c r="M36" s="20">
        <f>+L36-C36</f>
        <v>0.16700000000000004</v>
      </c>
      <c r="N36" s="22">
        <f>+M36/C36*100</f>
        <v>23.333799077825908</v>
      </c>
      <c r="P36" s="13"/>
      <c r="Q36" s="13"/>
      <c r="R36" s="13"/>
    </row>
    <row r="37" spans="1:18" ht="15.75" hidden="1" customHeight="1" x14ac:dyDescent="0.25">
      <c r="A37" s="1"/>
      <c r="B37" s="19" t="s">
        <v>39</v>
      </c>
      <c r="C37" s="20"/>
      <c r="D37" s="20"/>
      <c r="E37" s="20"/>
      <c r="F37" s="20"/>
      <c r="G37" s="20"/>
      <c r="H37" s="20"/>
      <c r="I37" s="20"/>
      <c r="J37" s="20"/>
      <c r="K37" s="20"/>
      <c r="L37" s="20">
        <f>SUM(D37:K37)</f>
        <v>0</v>
      </c>
      <c r="M37" s="20">
        <f>+L37-C37</f>
        <v>0</v>
      </c>
      <c r="N37" s="24" t="e">
        <f>+M37/C37*100</f>
        <v>#DIV/0!</v>
      </c>
      <c r="P37" s="13"/>
      <c r="Q37" s="13"/>
      <c r="R37" s="13"/>
    </row>
    <row r="38" spans="1:18" ht="15.75" customHeight="1" x14ac:dyDescent="0.25">
      <c r="A38" s="1"/>
      <c r="B38" s="19" t="s">
        <v>61</v>
      </c>
      <c r="C38" s="20">
        <v>32.386400000000002</v>
      </c>
      <c r="D38" s="20">
        <v>4.2808999999999999</v>
      </c>
      <c r="E38" s="20">
        <v>3.9008999999999996</v>
      </c>
      <c r="F38" s="20">
        <v>3.0414000000000003</v>
      </c>
      <c r="G38" s="20">
        <v>4.4607999999999999</v>
      </c>
      <c r="H38" s="20">
        <v>3.9893999999999998</v>
      </c>
      <c r="I38" s="20">
        <v>3.9615999999999993</v>
      </c>
      <c r="J38" s="20">
        <v>3.7802000000000002</v>
      </c>
      <c r="K38" s="20">
        <v>4.1930000000000005</v>
      </c>
      <c r="L38" s="20">
        <f>SUM(D38:K38)</f>
        <v>31.6082</v>
      </c>
      <c r="M38" s="20">
        <f>+L38-C38</f>
        <v>-0.77820000000000178</v>
      </c>
      <c r="N38" s="22">
        <f>+M38/C38*100</f>
        <v>-2.4028604599461554</v>
      </c>
      <c r="P38" s="13"/>
      <c r="Q38" s="13"/>
      <c r="R38" s="13"/>
    </row>
    <row r="39" spans="1:18" ht="15.75" customHeight="1" x14ac:dyDescent="0.25">
      <c r="A39" s="1"/>
      <c r="B39" s="19" t="s">
        <v>62</v>
      </c>
      <c r="C39" s="20">
        <v>66.587800000000001</v>
      </c>
      <c r="D39" s="20">
        <v>5.4999999999999997E-3</v>
      </c>
      <c r="E39" s="20">
        <v>0.34360000000000002</v>
      </c>
      <c r="F39" s="20">
        <v>1.8346</v>
      </c>
      <c r="G39" s="20">
        <v>66.992899999999992</v>
      </c>
      <c r="H39" s="20">
        <v>0.31029999999999996</v>
      </c>
      <c r="I39" s="20">
        <v>1.0199999999999999E-2</v>
      </c>
      <c r="J39" s="20">
        <v>1E-4</v>
      </c>
      <c r="K39" s="20">
        <v>5.2400000000000009E-2</v>
      </c>
      <c r="L39" s="20">
        <f>SUM(D39:K39)</f>
        <v>69.549599999999998</v>
      </c>
      <c r="M39" s="20">
        <f>+L39-C39</f>
        <v>2.9617999999999967</v>
      </c>
      <c r="N39" s="22">
        <f>+M39/C39*100</f>
        <v>4.4479619389738012</v>
      </c>
      <c r="P39" s="13"/>
      <c r="Q39" s="13"/>
      <c r="R39" s="13"/>
    </row>
    <row r="40" spans="1:18" ht="21" customHeight="1" x14ac:dyDescent="0.25">
      <c r="A40" s="1"/>
      <c r="B40" s="14" t="s">
        <v>40</v>
      </c>
      <c r="C40" s="15">
        <f>SUM(C41:C43)</f>
        <v>188.3475</v>
      </c>
      <c r="D40" s="15">
        <f>SUM(D41:D43)</f>
        <v>13.760400000000001</v>
      </c>
      <c r="E40" s="15">
        <f t="shared" ref="E40:K40" si="8">SUM(E41:E43)</f>
        <v>31.903700000000001</v>
      </c>
      <c r="F40" s="15">
        <f t="shared" si="8"/>
        <v>19.378499999999995</v>
      </c>
      <c r="G40" s="15">
        <f t="shared" si="8"/>
        <v>23.041799999999999</v>
      </c>
      <c r="H40" s="15">
        <f t="shared" si="8"/>
        <v>18.162500000000001</v>
      </c>
      <c r="I40" s="15">
        <f t="shared" si="8"/>
        <v>16.6525</v>
      </c>
      <c r="J40" s="15">
        <f t="shared" si="8"/>
        <v>32.380599999999994</v>
      </c>
      <c r="K40" s="15">
        <f t="shared" si="8"/>
        <v>15.6204</v>
      </c>
      <c r="L40" s="15">
        <f>SUM(D40:K40)</f>
        <v>170.90039999999996</v>
      </c>
      <c r="M40" s="15">
        <f>+L40-C40</f>
        <v>-17.447100000000034</v>
      </c>
      <c r="N40" s="17">
        <f>+M40/C40*100</f>
        <v>-9.263250109505055</v>
      </c>
      <c r="P40" s="13"/>
      <c r="Q40" s="13"/>
      <c r="R40" s="13"/>
    </row>
    <row r="41" spans="1:18" ht="15" customHeight="1" x14ac:dyDescent="0.25">
      <c r="A41" s="1"/>
      <c r="B41" s="19" t="s">
        <v>41</v>
      </c>
      <c r="C41" s="20">
        <v>24.294600000000003</v>
      </c>
      <c r="D41" s="20">
        <v>3.4568999999999996</v>
      </c>
      <c r="E41" s="20">
        <v>3.3096000000000001</v>
      </c>
      <c r="F41" s="20">
        <v>3.0618000000000003</v>
      </c>
      <c r="G41" s="20">
        <v>3.1726000000000001</v>
      </c>
      <c r="H41" s="20">
        <v>3.2893000000000003</v>
      </c>
      <c r="I41" s="20">
        <v>2.9658000000000002</v>
      </c>
      <c r="J41" s="20">
        <v>3.0524</v>
      </c>
      <c r="K41" s="20">
        <v>3.2956999999999996</v>
      </c>
      <c r="L41" s="20">
        <f>SUM(D41:K41)</f>
        <v>25.604100000000003</v>
      </c>
      <c r="M41" s="20">
        <f>+L41-C41</f>
        <v>1.3094999999999999</v>
      </c>
      <c r="N41" s="22">
        <f>+M41/C41*100</f>
        <v>5.3900866859302061</v>
      </c>
      <c r="P41" s="13"/>
      <c r="Q41" s="13"/>
      <c r="R41" s="13"/>
    </row>
    <row r="42" spans="1:18" ht="15" customHeight="1" x14ac:dyDescent="0.25">
      <c r="A42" s="1"/>
      <c r="B42" s="19" t="s">
        <v>42</v>
      </c>
      <c r="C42" s="20">
        <v>5.632200000000001</v>
      </c>
      <c r="D42" s="20">
        <v>1.1289</v>
      </c>
      <c r="E42" s="20">
        <v>1.5890000000000004</v>
      </c>
      <c r="F42" s="20">
        <v>1.0432000000000001</v>
      </c>
      <c r="G42" s="20">
        <v>1.4143000000000001</v>
      </c>
      <c r="H42" s="20">
        <v>1.6950000000000001</v>
      </c>
      <c r="I42" s="20">
        <v>1.8802000000000001</v>
      </c>
      <c r="J42" s="20">
        <v>1.6739999999999999</v>
      </c>
      <c r="K42" s="20">
        <v>1.5386</v>
      </c>
      <c r="L42" s="20">
        <f>SUM(D42:K42)</f>
        <v>11.963200000000001</v>
      </c>
      <c r="M42" s="20">
        <f>+L42-C42</f>
        <v>6.3309999999999995</v>
      </c>
      <c r="N42" s="22">
        <f>+M42/C42*100</f>
        <v>112.40722985689426</v>
      </c>
      <c r="P42" s="13"/>
      <c r="Q42" s="13"/>
      <c r="R42" s="13"/>
    </row>
    <row r="43" spans="1:18" ht="15" customHeight="1" x14ac:dyDescent="0.25">
      <c r="A43" s="1"/>
      <c r="B43" s="19" t="s">
        <v>43</v>
      </c>
      <c r="C43" s="20">
        <v>158.42069999999998</v>
      </c>
      <c r="D43" s="20">
        <v>9.1745999999999999</v>
      </c>
      <c r="E43" s="20">
        <v>27.005099999999999</v>
      </c>
      <c r="F43" s="20">
        <v>15.273499999999997</v>
      </c>
      <c r="G43" s="20">
        <v>18.454899999999999</v>
      </c>
      <c r="H43" s="20">
        <v>13.1782</v>
      </c>
      <c r="I43" s="20">
        <v>11.8065</v>
      </c>
      <c r="J43" s="20">
        <v>27.654199999999996</v>
      </c>
      <c r="K43" s="20">
        <v>10.786099999999999</v>
      </c>
      <c r="L43" s="20">
        <f>SUM(D43:K43)</f>
        <v>133.3331</v>
      </c>
      <c r="M43" s="20">
        <f>+L43-C43</f>
        <v>-25.087599999999981</v>
      </c>
      <c r="N43" s="22">
        <f>+M43/C43*100</f>
        <v>-15.836061827778808</v>
      </c>
      <c r="P43" s="13"/>
      <c r="Q43" s="13"/>
      <c r="R43" s="13"/>
    </row>
    <row r="44" spans="1:18" ht="6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8"/>
      <c r="P44" s="13"/>
      <c r="Q44" s="13"/>
      <c r="R44" s="1"/>
    </row>
    <row r="45" spans="1:18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P45" s="1"/>
      <c r="Q45" s="1"/>
      <c r="R45" s="1"/>
    </row>
    <row r="46" spans="1:18" ht="21" customHeight="1" x14ac:dyDescent="0.25">
      <c r="B46" s="30" t="s">
        <v>56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1"/>
      <c r="Q46" s="1"/>
      <c r="R46" s="1"/>
    </row>
    <row r="47" spans="1:1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P47" s="1"/>
      <c r="Q47" s="1"/>
      <c r="R47" s="1"/>
    </row>
    <row r="48" spans="1:18" ht="21" customHeight="1" x14ac:dyDescent="0.25">
      <c r="B48" s="46" t="s">
        <v>44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52" spans="1:22" x14ac:dyDescent="0.25">
      <c r="L52" s="35"/>
      <c r="M52" s="35"/>
      <c r="N52" s="35"/>
      <c r="O52" s="35"/>
      <c r="T52" s="35"/>
      <c r="U52" s="35"/>
      <c r="V52" s="35"/>
    </row>
    <row r="53" spans="1:22" ht="15.75" x14ac:dyDescent="0.25">
      <c r="A53" s="1"/>
      <c r="B53" s="36" t="s">
        <v>60</v>
      </c>
      <c r="C53" s="36"/>
      <c r="D53" s="36"/>
      <c r="E53" s="36"/>
      <c r="F53" s="36"/>
      <c r="G53" s="36"/>
      <c r="H53" s="36"/>
      <c r="I53" s="36"/>
      <c r="K53" s="35"/>
      <c r="L53" s="35"/>
      <c r="M53" s="35"/>
      <c r="N53" s="35"/>
      <c r="O53" s="35"/>
      <c r="R53" s="35"/>
      <c r="S53" s="35"/>
      <c r="T53" s="35"/>
      <c r="U53" s="35"/>
      <c r="V53" s="35"/>
    </row>
    <row r="54" spans="1:22" ht="15.75" x14ac:dyDescent="0.25">
      <c r="A54" s="1"/>
      <c r="B54" s="36" t="s">
        <v>0</v>
      </c>
      <c r="C54" s="36"/>
      <c r="D54" s="36"/>
      <c r="E54" s="36"/>
      <c r="F54" s="36"/>
      <c r="G54" s="36"/>
      <c r="H54" s="36"/>
      <c r="I54" s="36"/>
    </row>
    <row r="55" spans="1:22" ht="15.75" thickBot="1" x14ac:dyDescent="0.3">
      <c r="B55" s="2"/>
      <c r="C55" s="2"/>
      <c r="D55" s="2"/>
      <c r="E55" s="2"/>
      <c r="F55" s="2"/>
      <c r="G55" s="2"/>
      <c r="H55" s="2"/>
      <c r="I55" s="2"/>
    </row>
    <row r="56" spans="1:22" ht="15.75" x14ac:dyDescent="0.25">
      <c r="B56" s="39" t="s">
        <v>1</v>
      </c>
      <c r="C56" s="3" t="s">
        <v>2</v>
      </c>
      <c r="D56" s="3" t="s">
        <v>3</v>
      </c>
      <c r="E56" s="3" t="s">
        <v>4</v>
      </c>
      <c r="F56" s="47" t="s">
        <v>5</v>
      </c>
      <c r="G56" s="48"/>
      <c r="H56" s="49" t="s">
        <v>6</v>
      </c>
      <c r="I56" s="50"/>
    </row>
    <row r="57" spans="1:22" ht="30" x14ac:dyDescent="0.25">
      <c r="A57" s="1"/>
      <c r="B57" s="40"/>
      <c r="C57" s="4" t="s">
        <v>58</v>
      </c>
      <c r="D57" s="4" t="s">
        <v>58</v>
      </c>
      <c r="E57" s="4" t="s">
        <v>58</v>
      </c>
      <c r="F57" s="5" t="s">
        <v>7</v>
      </c>
      <c r="G57" s="5" t="s">
        <v>8</v>
      </c>
      <c r="H57" s="6" t="s">
        <v>9</v>
      </c>
      <c r="I57" s="7" t="s">
        <v>8</v>
      </c>
    </row>
    <row r="58" spans="1:22" ht="15.75" x14ac:dyDescent="0.25">
      <c r="A58" s="1"/>
      <c r="B58" s="8" t="s">
        <v>10</v>
      </c>
      <c r="C58" s="9">
        <f>+C59+C91</f>
        <v>3323.6844000000001</v>
      </c>
      <c r="D58" s="9">
        <f>+D59+D91</f>
        <v>3453.9158200000002</v>
      </c>
      <c r="E58" s="9">
        <f>+E59+E91</f>
        <v>3520.7565499999996</v>
      </c>
      <c r="F58" s="10">
        <f>+E58-D58</f>
        <v>66.840729999999439</v>
      </c>
      <c r="G58" s="11">
        <f>+F58/D58*100</f>
        <v>1.9352159543946104</v>
      </c>
      <c r="H58" s="11">
        <f>+E58-C58</f>
        <v>197.07214999999951</v>
      </c>
      <c r="I58" s="12">
        <f>+H58/C58*100</f>
        <v>5.9293280071958545</v>
      </c>
    </row>
    <row r="59" spans="1:22" ht="15.75" x14ac:dyDescent="0.25">
      <c r="A59" s="1"/>
      <c r="B59" s="14" t="s">
        <v>11</v>
      </c>
      <c r="C59" s="15">
        <f>+C60+C63+C67+C68+C75+C83</f>
        <v>3135.3369000000002</v>
      </c>
      <c r="D59" s="15">
        <f>+D60+D63+D67+D68+D75+D83</f>
        <v>3291.9673000000003</v>
      </c>
      <c r="E59" s="15">
        <f>+E60+E63+E67+E68+E75+E83</f>
        <v>3349.8561499999996</v>
      </c>
      <c r="F59" s="15">
        <f>+E59-D59</f>
        <v>57.888849999999366</v>
      </c>
      <c r="G59" s="16">
        <f>+F59/D59*100</f>
        <v>1.7584880019919809</v>
      </c>
      <c r="H59" s="16">
        <f>+E59-C59</f>
        <v>214.51924999999937</v>
      </c>
      <c r="I59" s="17">
        <f>+H59/C59*100</f>
        <v>6.8419840304880593</v>
      </c>
    </row>
    <row r="60" spans="1:22" ht="15.75" x14ac:dyDescent="0.25">
      <c r="A60" s="1"/>
      <c r="B60" s="18" t="s">
        <v>12</v>
      </c>
      <c r="C60" s="15">
        <f>SUM(C61:C62)</f>
        <v>1280.7348000000002</v>
      </c>
      <c r="D60" s="15">
        <f>SUM(D61:D62)</f>
        <v>1341.3505</v>
      </c>
      <c r="E60" s="15">
        <f>SUM(E61:E62)</f>
        <v>1413.0146</v>
      </c>
      <c r="F60" s="15">
        <f>+E60-D60</f>
        <v>71.664099999999962</v>
      </c>
      <c r="G60" s="16">
        <f>+F60/D60*100</f>
        <v>5.3426826172577533</v>
      </c>
      <c r="H60" s="16">
        <f>+E60-C60</f>
        <v>132.2797999999998</v>
      </c>
      <c r="I60" s="17">
        <f>+H60/C60*100</f>
        <v>10.32843021053225</v>
      </c>
    </row>
    <row r="61" spans="1:22" ht="15.75" x14ac:dyDescent="0.25">
      <c r="A61" s="1"/>
      <c r="B61" s="19" t="s">
        <v>13</v>
      </c>
      <c r="C61" s="20">
        <v>613.78740000000016</v>
      </c>
      <c r="D61" s="20">
        <v>656.84919999999988</v>
      </c>
      <c r="E61" s="20">
        <v>661.6706999999999</v>
      </c>
      <c r="F61" s="20">
        <f>+E61-D61</f>
        <v>4.8215000000000146</v>
      </c>
      <c r="G61" s="21">
        <f>+F61/D61*100</f>
        <v>0.73403453943462449</v>
      </c>
      <c r="H61" s="21">
        <f>+E61-C61</f>
        <v>47.883299999999736</v>
      </c>
      <c r="I61" s="22">
        <f>+H61/C61*100</f>
        <v>7.8012842883382296</v>
      </c>
    </row>
    <row r="62" spans="1:22" ht="15.75" x14ac:dyDescent="0.25">
      <c r="A62" s="1"/>
      <c r="B62" s="19" t="s">
        <v>14</v>
      </c>
      <c r="C62" s="20">
        <v>666.9473999999999</v>
      </c>
      <c r="D62" s="20">
        <v>684.50130000000001</v>
      </c>
      <c r="E62" s="20">
        <v>751.34390000000019</v>
      </c>
      <c r="F62" s="20">
        <f>+E62-D62</f>
        <v>66.842600000000175</v>
      </c>
      <c r="G62" s="21">
        <f>+F62/D62*100</f>
        <v>9.765153112200105</v>
      </c>
      <c r="H62" s="21">
        <f>+E62-C62</f>
        <v>84.396500000000287</v>
      </c>
      <c r="I62" s="22">
        <f>+H62/C62*100</f>
        <v>12.654146338976702</v>
      </c>
    </row>
    <row r="63" spans="1:22" ht="15.75" x14ac:dyDescent="0.25">
      <c r="A63" s="1"/>
      <c r="B63" s="18" t="s">
        <v>15</v>
      </c>
      <c r="C63" s="15">
        <f>SUM(C64:C66)</f>
        <v>1329.8705</v>
      </c>
      <c r="D63" s="15">
        <f>SUM(D64:D66)</f>
        <v>1416.8631</v>
      </c>
      <c r="E63" s="15">
        <f>SUM(E64:E66)</f>
        <v>1385.7122000000002</v>
      </c>
      <c r="F63" s="15">
        <f>+E63-D63</f>
        <v>-31.150899999999865</v>
      </c>
      <c r="G63" s="16">
        <f>+F63/D63*100</f>
        <v>-2.1985822060014031</v>
      </c>
      <c r="H63" s="16">
        <f>+E63-C63</f>
        <v>55.841700000000174</v>
      </c>
      <c r="I63" s="17">
        <f>+H63/C63*100</f>
        <v>4.1990329133551105</v>
      </c>
    </row>
    <row r="64" spans="1:22" ht="15.75" x14ac:dyDescent="0.25">
      <c r="A64" s="1"/>
      <c r="B64" s="19" t="s">
        <v>13</v>
      </c>
      <c r="C64" s="20">
        <v>436.68680000000006</v>
      </c>
      <c r="D64" s="20">
        <v>444.15079999999995</v>
      </c>
      <c r="E64" s="20">
        <v>444.84839999999997</v>
      </c>
      <c r="F64" s="20">
        <f>+E64-D64</f>
        <v>0.69760000000002265</v>
      </c>
      <c r="G64" s="21">
        <f>+F64/D64*100</f>
        <v>0.15706377203418809</v>
      </c>
      <c r="H64" s="21">
        <f>+E64-C64</f>
        <v>8.1615999999999076</v>
      </c>
      <c r="I64" s="22">
        <f>+H64/C64*100</f>
        <v>1.8689825293551134</v>
      </c>
    </row>
    <row r="65" spans="1:9" ht="15.75" x14ac:dyDescent="0.25">
      <c r="A65" s="1"/>
      <c r="B65" s="19" t="s">
        <v>16</v>
      </c>
      <c r="C65" s="20">
        <v>609.42360000000008</v>
      </c>
      <c r="D65" s="20">
        <v>664.00450000000001</v>
      </c>
      <c r="E65" s="20">
        <v>637.53270000000009</v>
      </c>
      <c r="F65" s="20">
        <f>+E65-D65</f>
        <v>-26.471799999999917</v>
      </c>
      <c r="G65" s="21">
        <f>+F65/D65*100</f>
        <v>-3.986689849240467</v>
      </c>
      <c r="H65" s="21">
        <f>+E65-C65</f>
        <v>28.109100000000012</v>
      </c>
      <c r="I65" s="22">
        <f>+H65/C65*100</f>
        <v>4.6124075273750487</v>
      </c>
    </row>
    <row r="66" spans="1:9" ht="15.75" x14ac:dyDescent="0.25">
      <c r="A66" s="1"/>
      <c r="B66" s="19" t="s">
        <v>17</v>
      </c>
      <c r="C66" s="20">
        <v>283.76010000000002</v>
      </c>
      <c r="D66" s="20">
        <v>308.70780000000002</v>
      </c>
      <c r="E66" s="20">
        <v>303.33110000000005</v>
      </c>
      <c r="F66" s="20">
        <f>+E66-D66</f>
        <v>-5.3766999999999712</v>
      </c>
      <c r="G66" s="21">
        <f>+F66/D66*100</f>
        <v>-1.7416793485619642</v>
      </c>
      <c r="H66" s="21">
        <f>+E66-C66</f>
        <v>19.571000000000026</v>
      </c>
      <c r="I66" s="22">
        <f>+H66/C66*100</f>
        <v>6.8970232249001979</v>
      </c>
    </row>
    <row r="67" spans="1:9" ht="15.75" x14ac:dyDescent="0.25">
      <c r="A67" s="1"/>
      <c r="B67" s="18" t="s">
        <v>18</v>
      </c>
      <c r="C67" s="15">
        <v>134.08139999999997</v>
      </c>
      <c r="D67" s="15">
        <v>136.17969999999997</v>
      </c>
      <c r="E67" s="15">
        <v>145.88909999999998</v>
      </c>
      <c r="F67" s="15">
        <f>+E67-D67</f>
        <v>9.7094000000000165</v>
      </c>
      <c r="G67" s="16">
        <f>+F67/D67*100</f>
        <v>7.1298438754087563</v>
      </c>
      <c r="H67" s="16">
        <f>+E67-C67</f>
        <v>11.807700000000011</v>
      </c>
      <c r="I67" s="17">
        <f>+H67/C67*100</f>
        <v>8.8063668786274718</v>
      </c>
    </row>
    <row r="68" spans="1:9" ht="15.75" x14ac:dyDescent="0.25">
      <c r="A68" s="1"/>
      <c r="B68" s="18" t="s">
        <v>19</v>
      </c>
      <c r="C68" s="15">
        <f>SUM(C69:C74)</f>
        <v>111.79190000000001</v>
      </c>
      <c r="D68" s="15">
        <f>SUM(D69:D74)</f>
        <v>116.07899999999999</v>
      </c>
      <c r="E68" s="15">
        <f>SUM(E69:E74)</f>
        <v>116.92795000000001</v>
      </c>
      <c r="F68" s="15">
        <f>+E68-D68</f>
        <v>0.8489500000000163</v>
      </c>
      <c r="G68" s="16">
        <f>+F68/D68*100</f>
        <v>0.73135537004972162</v>
      </c>
      <c r="H68" s="16">
        <f>+E68-C68</f>
        <v>5.1360499999999973</v>
      </c>
      <c r="I68" s="17">
        <f>+H68/C68*100</f>
        <v>4.5942952933083676</v>
      </c>
    </row>
    <row r="69" spans="1:9" ht="15.75" x14ac:dyDescent="0.25">
      <c r="A69" s="1"/>
      <c r="B69" s="19" t="s">
        <v>20</v>
      </c>
      <c r="C69" s="20">
        <v>13.425800000000001</v>
      </c>
      <c r="D69" s="20">
        <v>13.815899999999999</v>
      </c>
      <c r="E69" s="20">
        <v>14.2455</v>
      </c>
      <c r="F69" s="20">
        <f>+E69-D69</f>
        <v>0.42960000000000065</v>
      </c>
      <c r="G69" s="21">
        <f>+F69/D69*100</f>
        <v>3.1094608385990106</v>
      </c>
      <c r="H69" s="21">
        <f>+E69-C69</f>
        <v>0.81969999999999921</v>
      </c>
      <c r="I69" s="22">
        <f>+H69/C69*100</f>
        <v>6.105408988663612</v>
      </c>
    </row>
    <row r="70" spans="1:9" ht="15.75" x14ac:dyDescent="0.25">
      <c r="A70" s="1"/>
      <c r="B70" s="19" t="s">
        <v>21</v>
      </c>
      <c r="C70" s="20">
        <v>42.6205</v>
      </c>
      <c r="D70" s="20">
        <v>44.227799999999995</v>
      </c>
      <c r="E70" s="20">
        <v>48.622199999999999</v>
      </c>
      <c r="F70" s="20">
        <f>+E70-D70</f>
        <v>4.3944000000000045</v>
      </c>
      <c r="G70" s="21">
        <f>+F70/D70*100</f>
        <v>9.9358322141277764</v>
      </c>
      <c r="H70" s="21">
        <f>+E70-C70</f>
        <v>6.0016999999999996</v>
      </c>
      <c r="I70" s="22">
        <f>+H70/C70*100</f>
        <v>14.08172123743269</v>
      </c>
    </row>
    <row r="71" spans="1:9" ht="15.75" x14ac:dyDescent="0.25">
      <c r="A71" s="1"/>
      <c r="B71" s="19" t="s">
        <v>22</v>
      </c>
      <c r="C71" s="20">
        <v>17.2606</v>
      </c>
      <c r="D71" s="20">
        <v>17.831599999999998</v>
      </c>
      <c r="E71" s="20">
        <v>15.893150000000002</v>
      </c>
      <c r="F71" s="20">
        <f>+E71-D71</f>
        <v>-1.938449999999996</v>
      </c>
      <c r="G71" s="21">
        <f>+F71/D71*100</f>
        <v>-10.870869692007426</v>
      </c>
      <c r="H71" s="21">
        <f>+E71-C71</f>
        <v>-1.3674499999999981</v>
      </c>
      <c r="I71" s="22">
        <f>+H71/C71*100</f>
        <v>-7.9223781328574789</v>
      </c>
    </row>
    <row r="72" spans="1:9" ht="15.75" x14ac:dyDescent="0.25">
      <c r="A72" s="1"/>
      <c r="B72" s="19" t="s">
        <v>23</v>
      </c>
      <c r="C72" s="20">
        <v>33.018599999999999</v>
      </c>
      <c r="D72" s="20">
        <v>34.756699999999995</v>
      </c>
      <c r="E72" s="20">
        <v>32.954000000000001</v>
      </c>
      <c r="F72" s="20">
        <f>+E72-D72</f>
        <v>-1.8026999999999944</v>
      </c>
      <c r="G72" s="21">
        <f>+F72/D72*100</f>
        <v>-5.1866258879582769</v>
      </c>
      <c r="H72" s="21">
        <f>+E72-C72</f>
        <v>-6.4599999999998658E-2</v>
      </c>
      <c r="I72" s="22">
        <f>+H72/C72*100</f>
        <v>-0.19564730182381646</v>
      </c>
    </row>
    <row r="73" spans="1:9" ht="15.75" x14ac:dyDescent="0.25">
      <c r="A73" s="1"/>
      <c r="B73" s="19" t="s">
        <v>24</v>
      </c>
      <c r="C73" s="20">
        <v>0.50910000000000011</v>
      </c>
      <c r="D73" s="20">
        <v>0.52570000000000006</v>
      </c>
      <c r="E73" s="20">
        <v>0.76910000000000001</v>
      </c>
      <c r="F73" s="20">
        <f>+E73-D73</f>
        <v>0.24339999999999995</v>
      </c>
      <c r="G73" s="21">
        <f>+F73/D73*100</f>
        <v>46.300171200304341</v>
      </c>
      <c r="H73" s="21">
        <f>+E73-C73</f>
        <v>0.2599999999999999</v>
      </c>
      <c r="I73" s="22">
        <f>+H73/C73*100</f>
        <v>51.070516597917859</v>
      </c>
    </row>
    <row r="74" spans="1:9" ht="15.75" x14ac:dyDescent="0.25">
      <c r="A74" s="1"/>
      <c r="B74" s="19" t="s">
        <v>25</v>
      </c>
      <c r="C74" s="20">
        <v>4.9573</v>
      </c>
      <c r="D74" s="20">
        <v>4.9213000000000005</v>
      </c>
      <c r="E74" s="20">
        <v>4.444</v>
      </c>
      <c r="F74" s="20">
        <f>+E74-D74</f>
        <v>-0.4773000000000005</v>
      </c>
      <c r="G74" s="21">
        <f>+F74/D74*100</f>
        <v>-9.6986568589600406</v>
      </c>
      <c r="H74" s="21">
        <f>+E74-C74</f>
        <v>-0.51330000000000009</v>
      </c>
      <c r="I74" s="22">
        <f>+H74/C74*100</f>
        <v>-10.354426804913967</v>
      </c>
    </row>
    <row r="75" spans="1:9" ht="15.75" x14ac:dyDescent="0.25">
      <c r="A75" s="1"/>
      <c r="B75" s="18" t="s">
        <v>26</v>
      </c>
      <c r="C75" s="15">
        <f>SUM(C76:C80)</f>
        <v>82.643599999999992</v>
      </c>
      <c r="D75" s="15">
        <f>SUM(D76:D80)</f>
        <v>84.447800000000001</v>
      </c>
      <c r="E75" s="15">
        <f>SUM(E76:E80)</f>
        <v>86.070499999999996</v>
      </c>
      <c r="F75" s="15">
        <f>+E75-D75</f>
        <v>1.6226999999999947</v>
      </c>
      <c r="G75" s="16">
        <f>+F75/D75*100</f>
        <v>1.9215420650389881</v>
      </c>
      <c r="H75" s="16">
        <f>+E75-C75</f>
        <v>3.4269000000000034</v>
      </c>
      <c r="I75" s="17">
        <f>+H75/C75*100</f>
        <v>4.1466005837112654</v>
      </c>
    </row>
    <row r="76" spans="1:9" ht="15.75" x14ac:dyDescent="0.25">
      <c r="A76" s="1"/>
      <c r="B76" s="19" t="s">
        <v>27</v>
      </c>
      <c r="C76" s="20">
        <v>15.121700000000001</v>
      </c>
      <c r="D76" s="20">
        <v>15.735899999999999</v>
      </c>
      <c r="E76" s="20">
        <v>15.361799999999999</v>
      </c>
      <c r="F76" s="20">
        <f>+E76-D76</f>
        <v>-0.37410000000000032</v>
      </c>
      <c r="G76" s="21">
        <f>+F76/D76*100</f>
        <v>-2.3773664042094849</v>
      </c>
      <c r="H76" s="21">
        <f>+E76-C76</f>
        <v>0.2400999999999982</v>
      </c>
      <c r="I76" s="22">
        <f>+H76/C76*100</f>
        <v>1.5877844422253991</v>
      </c>
    </row>
    <row r="77" spans="1:9" ht="15.75" x14ac:dyDescent="0.25">
      <c r="A77" s="1"/>
      <c r="B77" s="19" t="s">
        <v>28</v>
      </c>
      <c r="C77" s="20">
        <v>1.1924000000000001</v>
      </c>
      <c r="D77" s="20">
        <v>1.2499</v>
      </c>
      <c r="E77" s="20">
        <v>1.3466000000000002</v>
      </c>
      <c r="F77" s="20">
        <f>+E77-D77</f>
        <v>9.670000000000023E-2</v>
      </c>
      <c r="G77" s="21">
        <f>+F77/D77*100</f>
        <v>7.7366189295143801</v>
      </c>
      <c r="H77" s="21">
        <f>+E77-C77</f>
        <v>0.15420000000000011</v>
      </c>
      <c r="I77" s="22">
        <f>+H77/C77*100</f>
        <v>12.931902046293198</v>
      </c>
    </row>
    <row r="78" spans="1:9" ht="15.75" x14ac:dyDescent="0.25">
      <c r="A78" s="1"/>
      <c r="B78" s="19" t="s">
        <v>29</v>
      </c>
      <c r="C78" s="20"/>
      <c r="D78" s="20"/>
      <c r="E78" s="20"/>
      <c r="F78" s="20">
        <f>+E78-D78</f>
        <v>0</v>
      </c>
      <c r="G78" s="23" t="e">
        <f>+F78/D78*100</f>
        <v>#DIV/0!</v>
      </c>
      <c r="H78" s="21">
        <f>+E78-C78</f>
        <v>0</v>
      </c>
      <c r="I78" s="24" t="e">
        <f>+H78/C78*100</f>
        <v>#DIV/0!</v>
      </c>
    </row>
    <row r="79" spans="1:9" ht="15.75" x14ac:dyDescent="0.25">
      <c r="A79" s="1"/>
      <c r="B79" s="19" t="s">
        <v>30</v>
      </c>
      <c r="C79" s="20">
        <v>9.0548999999999999</v>
      </c>
      <c r="D79" s="20">
        <v>9.2949000000000019</v>
      </c>
      <c r="E79" s="20">
        <v>9.8625000000000007</v>
      </c>
      <c r="F79" s="20">
        <f>+E79-D79</f>
        <v>0.56759999999999877</v>
      </c>
      <c r="G79" s="21">
        <f>+F79/D79*100</f>
        <v>6.1065745731530052</v>
      </c>
      <c r="H79" s="21">
        <f>+E79-C79</f>
        <v>0.80760000000000076</v>
      </c>
      <c r="I79" s="22">
        <f>+H79/C79*100</f>
        <v>8.9189278733061741</v>
      </c>
    </row>
    <row r="80" spans="1:9" ht="15.75" x14ac:dyDescent="0.25">
      <c r="A80" s="1"/>
      <c r="B80" s="19" t="s">
        <v>31</v>
      </c>
      <c r="C80" s="20">
        <f>+C81+C82</f>
        <v>57.274599999999992</v>
      </c>
      <c r="D80" s="20">
        <v>58.167100000000005</v>
      </c>
      <c r="E80" s="20">
        <f>+E81+E82</f>
        <v>59.499599999999994</v>
      </c>
      <c r="F80" s="20">
        <f>+E80-D80</f>
        <v>1.3324999999999889</v>
      </c>
      <c r="G80" s="21">
        <f>+F80/D80*100</f>
        <v>2.2908138793235158</v>
      </c>
      <c r="H80" s="21">
        <f>+E80-C80</f>
        <v>2.2250000000000014</v>
      </c>
      <c r="I80" s="22">
        <f>+H80/C80*100</f>
        <v>3.8847936083359844</v>
      </c>
    </row>
    <row r="81" spans="1:9" ht="15.75" x14ac:dyDescent="0.25">
      <c r="A81" s="1"/>
      <c r="B81" s="25" t="s">
        <v>32</v>
      </c>
      <c r="C81" s="20">
        <v>35.752199999999995</v>
      </c>
      <c r="D81" s="20"/>
      <c r="E81" s="20">
        <v>37.085699999999996</v>
      </c>
      <c r="F81" s="20">
        <f>+E81-D81</f>
        <v>37.085699999999996</v>
      </c>
      <c r="G81" s="23" t="e">
        <f>+F81/D81*100</f>
        <v>#DIV/0!</v>
      </c>
      <c r="H81" s="21">
        <f>+E81-C81</f>
        <v>1.3335000000000008</v>
      </c>
      <c r="I81" s="22">
        <f>+H81/C81*100</f>
        <v>3.7298404014298452</v>
      </c>
    </row>
    <row r="82" spans="1:9" ht="15.75" x14ac:dyDescent="0.25">
      <c r="A82" s="1"/>
      <c r="B82" s="25" t="s">
        <v>33</v>
      </c>
      <c r="C82" s="20">
        <v>21.522400000000001</v>
      </c>
      <c r="D82" s="20"/>
      <c r="E82" s="20">
        <v>22.413899999999998</v>
      </c>
      <c r="F82" s="20">
        <f>+E82-D82</f>
        <v>22.413899999999998</v>
      </c>
      <c r="G82" s="23" t="e">
        <f>+F82/D82*100</f>
        <v>#DIV/0!</v>
      </c>
      <c r="H82" s="21">
        <f>+E82-C82</f>
        <v>0.89149999999999707</v>
      </c>
      <c r="I82" s="22">
        <f>+H82/C82*100</f>
        <v>4.1421960376166096</v>
      </c>
    </row>
    <row r="83" spans="1:9" ht="15.75" x14ac:dyDescent="0.25">
      <c r="A83" s="1"/>
      <c r="B83" s="18" t="s">
        <v>34</v>
      </c>
      <c r="C83" s="15">
        <f>SUM(C84:C90)</f>
        <v>196.21469999999999</v>
      </c>
      <c r="D83" s="15">
        <f>SUM(D84:D90)</f>
        <v>197.04719999999998</v>
      </c>
      <c r="E83" s="15">
        <f>SUM(E84:E90)</f>
        <v>202.24180000000001</v>
      </c>
      <c r="F83" s="15">
        <f>+E83-D83</f>
        <v>5.1946000000000367</v>
      </c>
      <c r="G83" s="16">
        <f>+F83/D83*100</f>
        <v>2.6362211693442168</v>
      </c>
      <c r="H83" s="16">
        <f>+E83-C83</f>
        <v>6.0271000000000186</v>
      </c>
      <c r="I83" s="17">
        <f>+H83/C83*100</f>
        <v>3.0716862701928136</v>
      </c>
    </row>
    <row r="84" spans="1:9" ht="15.75" x14ac:dyDescent="0.25">
      <c r="A84" s="1"/>
      <c r="B84" s="19" t="s">
        <v>35</v>
      </c>
      <c r="C84" s="20">
        <v>7.3635000000000002</v>
      </c>
      <c r="D84" s="20">
        <v>7.1654000000000009</v>
      </c>
      <c r="E84" s="20">
        <v>7.7276999999999996</v>
      </c>
      <c r="F84" s="20">
        <f>+E84-D84</f>
        <v>0.56229999999999869</v>
      </c>
      <c r="G84" s="21">
        <f>+F84/D84*100</f>
        <v>7.8474334998743771</v>
      </c>
      <c r="H84" s="21">
        <f>+E84-C84</f>
        <v>0.36419999999999941</v>
      </c>
      <c r="I84" s="22">
        <f>+H84/C84*100</f>
        <v>4.9460175188429334</v>
      </c>
    </row>
    <row r="85" spans="1:9" ht="15.75" x14ac:dyDescent="0.25">
      <c r="A85" s="1"/>
      <c r="B85" s="19" t="s">
        <v>36</v>
      </c>
      <c r="C85" s="20">
        <v>59.328600000000002</v>
      </c>
      <c r="D85" s="20">
        <v>57.725699999999996</v>
      </c>
      <c r="E85" s="20">
        <v>61.557099999999998</v>
      </c>
      <c r="F85" s="20">
        <f>+E85-D85</f>
        <v>3.8314000000000021</v>
      </c>
      <c r="G85" s="21">
        <f>+F85/D85*100</f>
        <v>6.6372516920539759</v>
      </c>
      <c r="H85" s="21">
        <f>+E85-C85</f>
        <v>2.2284999999999968</v>
      </c>
      <c r="I85" s="22">
        <f>+H85/C85*100</f>
        <v>3.7561985281971877</v>
      </c>
    </row>
    <row r="86" spans="1:9" ht="15.75" x14ac:dyDescent="0.25">
      <c r="A86" s="1"/>
      <c r="B86" s="19" t="s">
        <v>37</v>
      </c>
      <c r="C86" s="20">
        <v>29.832699999999996</v>
      </c>
      <c r="D86" s="20">
        <v>28.575299999999999</v>
      </c>
      <c r="E86" s="20">
        <v>30.916500000000003</v>
      </c>
      <c r="F86" s="20">
        <f>+E86-D86</f>
        <v>2.3412000000000042</v>
      </c>
      <c r="G86" s="21">
        <f>+F86/D86*100</f>
        <v>8.1930898363271929</v>
      </c>
      <c r="H86" s="21">
        <f>+E86-C86</f>
        <v>1.0838000000000072</v>
      </c>
      <c r="I86" s="22">
        <f>+H86/C86*100</f>
        <v>3.6329262855859761</v>
      </c>
    </row>
    <row r="87" spans="1:9" ht="15.75" x14ac:dyDescent="0.25">
      <c r="A87" s="1"/>
      <c r="B87" s="19" t="s">
        <v>38</v>
      </c>
      <c r="C87" s="20">
        <v>0.7157</v>
      </c>
      <c r="D87" s="20">
        <v>0</v>
      </c>
      <c r="E87" s="20">
        <v>0.88270000000000004</v>
      </c>
      <c r="F87" s="20">
        <f>+E87-D87</f>
        <v>0.88270000000000004</v>
      </c>
      <c r="G87" s="23" t="e">
        <f>+F87/D87*100</f>
        <v>#DIV/0!</v>
      </c>
      <c r="H87" s="21">
        <f>+E87-C87</f>
        <v>0.16700000000000004</v>
      </c>
      <c r="I87" s="22">
        <f>+H87/C87*100</f>
        <v>23.333799077825908</v>
      </c>
    </row>
    <row r="88" spans="1:9" ht="15.75" x14ac:dyDescent="0.25">
      <c r="A88" s="1"/>
      <c r="B88" s="19" t="s">
        <v>39</v>
      </c>
      <c r="C88" s="20"/>
      <c r="D88" s="20"/>
      <c r="E88" s="20"/>
      <c r="F88" s="20">
        <f>+E88-D88</f>
        <v>0</v>
      </c>
      <c r="G88" s="23" t="e">
        <f>+F88/D88*100</f>
        <v>#DIV/0!</v>
      </c>
      <c r="H88" s="21">
        <f>+E88-C88</f>
        <v>0</v>
      </c>
      <c r="I88" s="24" t="e">
        <f>+H88/C88*100</f>
        <v>#DIV/0!</v>
      </c>
    </row>
    <row r="89" spans="1:9" ht="15.75" x14ac:dyDescent="0.25">
      <c r="A89" s="1"/>
      <c r="B89" s="19" t="s">
        <v>61</v>
      </c>
      <c r="C89" s="20">
        <v>32.386400000000002</v>
      </c>
      <c r="D89" s="20">
        <v>33.985599999999998</v>
      </c>
      <c r="E89" s="20">
        <v>31.6082</v>
      </c>
      <c r="F89" s="20">
        <f>+E89-D89</f>
        <v>-2.377399999999998</v>
      </c>
      <c r="G89" s="21">
        <f>+F89/D89*100</f>
        <v>-6.9953156631043676</v>
      </c>
      <c r="H89" s="21">
        <f>+E89-C89</f>
        <v>-0.77820000000000178</v>
      </c>
      <c r="I89" s="22">
        <f>+H89/C89*100</f>
        <v>-2.4028604599461554</v>
      </c>
    </row>
    <row r="90" spans="1:9" ht="15.75" x14ac:dyDescent="0.25">
      <c r="A90" s="1"/>
      <c r="B90" s="19" t="s">
        <v>62</v>
      </c>
      <c r="C90" s="20">
        <v>66.587800000000001</v>
      </c>
      <c r="D90" s="20">
        <v>69.595199999999991</v>
      </c>
      <c r="E90" s="20">
        <v>69.549599999999998</v>
      </c>
      <c r="F90" s="20">
        <f>+E90-D90</f>
        <v>-4.5599999999993202E-2</v>
      </c>
      <c r="G90" s="21">
        <f>+F90/D90*100</f>
        <v>-6.552176012137792E-2</v>
      </c>
      <c r="H90" s="21">
        <f>+E90-C90</f>
        <v>2.9617999999999967</v>
      </c>
      <c r="I90" s="22">
        <f>+H90/C90*100</f>
        <v>4.4479619389738012</v>
      </c>
    </row>
    <row r="91" spans="1:9" ht="15.75" x14ac:dyDescent="0.25">
      <c r="A91" s="1"/>
      <c r="B91" s="14" t="s">
        <v>40</v>
      </c>
      <c r="C91" s="15">
        <f>SUM(C92:C94)</f>
        <v>188.3475</v>
      </c>
      <c r="D91" s="15">
        <f>SUM(D92:D94)</f>
        <v>161.94852000000003</v>
      </c>
      <c r="E91" s="15">
        <f>SUM(E92:E94)</f>
        <v>170.90039999999999</v>
      </c>
      <c r="F91" s="15">
        <f>+E91-D91</f>
        <v>8.9518799999999601</v>
      </c>
      <c r="G91" s="16">
        <f>+F91/D91*100</f>
        <v>5.5276084029665471</v>
      </c>
      <c r="H91" s="16">
        <f>+E91-C91</f>
        <v>-17.447100000000006</v>
      </c>
      <c r="I91" s="17">
        <f>+H91/C91*100</f>
        <v>-9.2632501095050408</v>
      </c>
    </row>
    <row r="92" spans="1:9" ht="15.75" x14ac:dyDescent="0.25">
      <c r="A92" s="1"/>
      <c r="B92" s="19" t="s">
        <v>41</v>
      </c>
      <c r="C92" s="20">
        <v>24.294600000000003</v>
      </c>
      <c r="D92" s="20">
        <v>10.765799999999999</v>
      </c>
      <c r="E92" s="20">
        <v>25.604100000000003</v>
      </c>
      <c r="F92" s="20">
        <f>+E92-D92</f>
        <v>14.838300000000004</v>
      </c>
      <c r="G92" s="21">
        <f>+F92/D92*100</f>
        <v>137.82812238756065</v>
      </c>
      <c r="H92" s="21">
        <f>+E92-C92</f>
        <v>1.3094999999999999</v>
      </c>
      <c r="I92" s="22">
        <f>+H92/C92*100</f>
        <v>5.3900866859302061</v>
      </c>
    </row>
    <row r="93" spans="1:9" ht="15.75" x14ac:dyDescent="0.25">
      <c r="A93" s="1"/>
      <c r="B93" s="19" t="s">
        <v>42</v>
      </c>
      <c r="C93" s="20">
        <v>5.632200000000001</v>
      </c>
      <c r="D93" s="20">
        <v>0</v>
      </c>
      <c r="E93" s="20">
        <v>11.963200000000001</v>
      </c>
      <c r="F93" s="20">
        <f>+E93-D93</f>
        <v>11.963200000000001</v>
      </c>
      <c r="G93" s="23" t="e">
        <f>+F93/D93*100</f>
        <v>#DIV/0!</v>
      </c>
      <c r="H93" s="21">
        <f>+E93-C93</f>
        <v>6.3309999999999995</v>
      </c>
      <c r="I93" s="22">
        <f>+H93/C93*100</f>
        <v>112.40722985689426</v>
      </c>
    </row>
    <row r="94" spans="1:9" ht="18.75" x14ac:dyDescent="0.25">
      <c r="A94" s="1"/>
      <c r="B94" s="19" t="s">
        <v>43</v>
      </c>
      <c r="C94" s="20">
        <v>158.42069999999998</v>
      </c>
      <c r="D94" s="20">
        <v>151.18272000000002</v>
      </c>
      <c r="E94" s="20">
        <v>133.33309999999997</v>
      </c>
      <c r="F94" s="20">
        <f>+E94-D94</f>
        <v>-17.849620000000044</v>
      </c>
      <c r="G94" s="21">
        <f>+F94/D94*100</f>
        <v>-11.80665356464022</v>
      </c>
      <c r="H94" s="21">
        <f>+E94-C94</f>
        <v>-25.087600000000009</v>
      </c>
      <c r="I94" s="22">
        <f>+H94/C94*100</f>
        <v>-15.836061827778828</v>
      </c>
    </row>
    <row r="95" spans="1:9" ht="16.5" thickBot="1" x14ac:dyDescent="0.3">
      <c r="A95" s="1"/>
      <c r="B95" s="26"/>
      <c r="C95" s="27"/>
      <c r="D95" s="27"/>
      <c r="E95" s="27"/>
      <c r="F95" s="27"/>
      <c r="G95" s="27"/>
      <c r="H95" s="27"/>
      <c r="I95" s="28"/>
    </row>
    <row r="96" spans="1:9" x14ac:dyDescent="0.25">
      <c r="B96" s="29"/>
      <c r="C96" s="29"/>
      <c r="D96" s="29"/>
      <c r="E96" s="2"/>
      <c r="F96" s="2"/>
      <c r="G96" s="2"/>
      <c r="H96" s="2"/>
      <c r="I96" s="2"/>
    </row>
    <row r="97" spans="2:9" x14ac:dyDescent="0.25">
      <c r="B97" s="30" t="s">
        <v>56</v>
      </c>
      <c r="C97" s="30"/>
      <c r="D97" s="30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37" t="s">
        <v>44</v>
      </c>
      <c r="C99" s="38"/>
      <c r="D99" s="38"/>
      <c r="E99" s="38"/>
      <c r="F99" s="38"/>
      <c r="G99" s="38"/>
      <c r="H99" s="38"/>
      <c r="I99" s="38"/>
    </row>
  </sheetData>
  <mergeCells count="7">
    <mergeCell ref="B5:B6"/>
    <mergeCell ref="D5:L5"/>
    <mergeCell ref="M5:N5"/>
    <mergeCell ref="B48:N48"/>
    <mergeCell ref="B56:B57"/>
    <mergeCell ref="F56:G56"/>
    <mergeCell ref="H56:I56"/>
  </mergeCells>
  <printOptions horizontalCentered="1"/>
  <pageMargins left="0.7" right="0.7" top="0.75" bottom="0.75" header="0.3" footer="0.3"/>
  <pageSetup scale="59" orientation="landscape" r:id="rId1"/>
  <ignoredErrors>
    <ignoredError sqref="C12:K12 L10:L11 L13:L16 L18:L23 L25:L28 L30:L31 L33:L39 L41:L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2018-10-04T20:32:05Z</cp:lastPrinted>
  <dcterms:created xsi:type="dcterms:W3CDTF">2018-10-04T15:08:47Z</dcterms:created>
  <dcterms:modified xsi:type="dcterms:W3CDTF">2018-10-12T15:29:29Z</dcterms:modified>
</cp:coreProperties>
</file>