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2018\"/>
    </mc:Choice>
  </mc:AlternateContent>
  <bookViews>
    <workbookView xWindow="0" yWindow="0" windowWidth="28800" windowHeight="12135"/>
  </bookViews>
  <sheets>
    <sheet name="Julio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5" l="1"/>
  <c r="D60" i="15"/>
  <c r="E60" i="15"/>
  <c r="E59" i="15" s="1"/>
  <c r="F61" i="15"/>
  <c r="G61" i="15" s="1"/>
  <c r="H61" i="15"/>
  <c r="I61" i="15"/>
  <c r="F62" i="15"/>
  <c r="G62" i="15" s="1"/>
  <c r="H62" i="15"/>
  <c r="I62" i="15"/>
  <c r="C63" i="15"/>
  <c r="C59" i="15" s="1"/>
  <c r="C58" i="15" s="1"/>
  <c r="D63" i="15"/>
  <c r="E63" i="15"/>
  <c r="H63" i="15" s="1"/>
  <c r="I63" i="15" s="1"/>
  <c r="F63" i="15"/>
  <c r="G63" i="15" s="1"/>
  <c r="F64" i="15"/>
  <c r="G64" i="15" s="1"/>
  <c r="H64" i="15"/>
  <c r="I64" i="15"/>
  <c r="F65" i="15"/>
  <c r="G65" i="15" s="1"/>
  <c r="H65" i="15"/>
  <c r="I65" i="15"/>
  <c r="F66" i="15"/>
  <c r="G66" i="15" s="1"/>
  <c r="H66" i="15"/>
  <c r="I66" i="15"/>
  <c r="F67" i="15"/>
  <c r="G67" i="15" s="1"/>
  <c r="H67" i="15"/>
  <c r="I67" i="15"/>
  <c r="C68" i="15"/>
  <c r="H68" i="15" s="1"/>
  <c r="I68" i="15" s="1"/>
  <c r="D68" i="15"/>
  <c r="D59" i="15" s="1"/>
  <c r="D58" i="15" s="1"/>
  <c r="E68" i="15"/>
  <c r="F69" i="15"/>
  <c r="G69" i="15"/>
  <c r="H69" i="15"/>
  <c r="I69" i="15" s="1"/>
  <c r="F70" i="15"/>
  <c r="G70" i="15"/>
  <c r="H70" i="15"/>
  <c r="I70" i="15" s="1"/>
  <c r="F71" i="15"/>
  <c r="G71" i="15"/>
  <c r="H71" i="15"/>
  <c r="I71" i="15" s="1"/>
  <c r="F72" i="15"/>
  <c r="G72" i="15"/>
  <c r="H72" i="15"/>
  <c r="I72" i="15" s="1"/>
  <c r="F73" i="15"/>
  <c r="G73" i="15"/>
  <c r="H73" i="15"/>
  <c r="I73" i="15" s="1"/>
  <c r="F74" i="15"/>
  <c r="G74" i="15"/>
  <c r="H74" i="15"/>
  <c r="I74" i="15" s="1"/>
  <c r="C75" i="15"/>
  <c r="D75" i="15"/>
  <c r="E75" i="15"/>
  <c r="F75" i="15" s="1"/>
  <c r="G75" i="15" s="1"/>
  <c r="H75" i="15"/>
  <c r="I75" i="15" s="1"/>
  <c r="F76" i="15"/>
  <c r="G76" i="15"/>
  <c r="H76" i="15"/>
  <c r="I76" i="15" s="1"/>
  <c r="F77" i="15"/>
  <c r="G77" i="15"/>
  <c r="H77" i="15"/>
  <c r="I77" i="15" s="1"/>
  <c r="F78" i="15"/>
  <c r="G78" i="15"/>
  <c r="H78" i="15"/>
  <c r="I78" i="15" s="1"/>
  <c r="F79" i="15"/>
  <c r="G79" i="15"/>
  <c r="H79" i="15"/>
  <c r="I79" i="15" s="1"/>
  <c r="C80" i="15"/>
  <c r="E80" i="15"/>
  <c r="H80" i="15" s="1"/>
  <c r="I80" i="15" s="1"/>
  <c r="F80" i="15"/>
  <c r="G80" i="15" s="1"/>
  <c r="F81" i="15"/>
  <c r="G81" i="15" s="1"/>
  <c r="H81" i="15"/>
  <c r="I81" i="15"/>
  <c r="F82" i="15"/>
  <c r="G82" i="15" s="1"/>
  <c r="H82" i="15"/>
  <c r="I82" i="15"/>
  <c r="C83" i="15"/>
  <c r="H83" i="15" s="1"/>
  <c r="I83" i="15" s="1"/>
  <c r="D83" i="15"/>
  <c r="F83" i="15" s="1"/>
  <c r="G83" i="15" s="1"/>
  <c r="E83" i="15"/>
  <c r="F84" i="15"/>
  <c r="G84" i="15"/>
  <c r="H84" i="15"/>
  <c r="I84" i="15" s="1"/>
  <c r="F85" i="15"/>
  <c r="G85" i="15"/>
  <c r="H85" i="15"/>
  <c r="I85" i="15" s="1"/>
  <c r="F86" i="15"/>
  <c r="G86" i="15"/>
  <c r="H86" i="15"/>
  <c r="I86" i="15" s="1"/>
  <c r="F87" i="15"/>
  <c r="G87" i="15"/>
  <c r="H87" i="15"/>
  <c r="I87" i="15" s="1"/>
  <c r="F88" i="15"/>
  <c r="G88" i="15"/>
  <c r="H88" i="15"/>
  <c r="I88" i="15" s="1"/>
  <c r="F89" i="15"/>
  <c r="G89" i="15"/>
  <c r="H89" i="15"/>
  <c r="I89" i="15" s="1"/>
  <c r="F90" i="15"/>
  <c r="G90" i="15"/>
  <c r="H90" i="15"/>
  <c r="I90" i="15" s="1"/>
  <c r="C91" i="15"/>
  <c r="D91" i="15"/>
  <c r="E91" i="15"/>
  <c r="F91" i="15" s="1"/>
  <c r="G91" i="15" s="1"/>
  <c r="H91" i="15"/>
  <c r="I91" i="15" s="1"/>
  <c r="F92" i="15"/>
  <c r="G92" i="15"/>
  <c r="H92" i="15"/>
  <c r="I92" i="15"/>
  <c r="F93" i="15"/>
  <c r="G93" i="15"/>
  <c r="H93" i="15"/>
  <c r="I93" i="15"/>
  <c r="F94" i="15"/>
  <c r="G94" i="15"/>
  <c r="H94" i="15"/>
  <c r="I94" i="15"/>
  <c r="H59" i="15" l="1"/>
  <c r="I59" i="15" s="1"/>
  <c r="E58" i="15"/>
  <c r="F59" i="15"/>
  <c r="G59" i="15" s="1"/>
  <c r="F68" i="15"/>
  <c r="G68" i="15" s="1"/>
  <c r="H60" i="15"/>
  <c r="I60" i="15" s="1"/>
  <c r="F60" i="15"/>
  <c r="G60" i="15" s="1"/>
  <c r="K43" i="15"/>
  <c r="L43" i="15" s="1"/>
  <c r="M43" i="15" s="1"/>
  <c r="K42" i="15"/>
  <c r="L42" i="15" s="1"/>
  <c r="M42" i="15" s="1"/>
  <c r="K41" i="15"/>
  <c r="L41" i="15" s="1"/>
  <c r="M41" i="15" s="1"/>
  <c r="J40" i="15"/>
  <c r="I40" i="15"/>
  <c r="H40" i="15"/>
  <c r="G40" i="15"/>
  <c r="F40" i="15"/>
  <c r="E40" i="15"/>
  <c r="D40" i="15"/>
  <c r="C40" i="15"/>
  <c r="K39" i="15"/>
  <c r="L39" i="15" s="1"/>
  <c r="M39" i="15" s="1"/>
  <c r="K38" i="15"/>
  <c r="L38" i="15" s="1"/>
  <c r="M38" i="15" s="1"/>
  <c r="K37" i="15"/>
  <c r="L37" i="15" s="1"/>
  <c r="M37" i="15" s="1"/>
  <c r="K36" i="15"/>
  <c r="L36" i="15" s="1"/>
  <c r="M36" i="15" s="1"/>
  <c r="K35" i="15"/>
  <c r="L35" i="15" s="1"/>
  <c r="M35" i="15" s="1"/>
  <c r="K34" i="15"/>
  <c r="L34" i="15" s="1"/>
  <c r="M34" i="15" s="1"/>
  <c r="K33" i="15"/>
  <c r="L33" i="15" s="1"/>
  <c r="M33" i="15" s="1"/>
  <c r="J32" i="15"/>
  <c r="I32" i="15"/>
  <c r="H32" i="15"/>
  <c r="G32" i="15"/>
  <c r="F32" i="15"/>
  <c r="E32" i="15"/>
  <c r="D32" i="15"/>
  <c r="C32" i="15"/>
  <c r="K31" i="15"/>
  <c r="L31" i="15" s="1"/>
  <c r="M31" i="15" s="1"/>
  <c r="K30" i="15"/>
  <c r="L30" i="15" s="1"/>
  <c r="M30" i="15" s="1"/>
  <c r="J29" i="15"/>
  <c r="I29" i="15"/>
  <c r="I24" i="15" s="1"/>
  <c r="H29" i="15"/>
  <c r="H24" i="15" s="1"/>
  <c r="G29" i="15"/>
  <c r="F29" i="15"/>
  <c r="E29" i="15"/>
  <c r="E24" i="15" s="1"/>
  <c r="D29" i="15"/>
  <c r="C29" i="15"/>
  <c r="C24" i="15" s="1"/>
  <c r="K28" i="15"/>
  <c r="L28" i="15" s="1"/>
  <c r="M28" i="15" s="1"/>
  <c r="K27" i="15"/>
  <c r="L27" i="15" s="1"/>
  <c r="M27" i="15" s="1"/>
  <c r="K26" i="15"/>
  <c r="L26" i="15" s="1"/>
  <c r="M26" i="15" s="1"/>
  <c r="K25" i="15"/>
  <c r="L25" i="15" s="1"/>
  <c r="M25" i="15" s="1"/>
  <c r="J24" i="15"/>
  <c r="G24" i="15"/>
  <c r="F24" i="15"/>
  <c r="D24" i="15"/>
  <c r="K23" i="15"/>
  <c r="L23" i="15" s="1"/>
  <c r="M23" i="15" s="1"/>
  <c r="K22" i="15"/>
  <c r="L22" i="15" s="1"/>
  <c r="M22" i="15" s="1"/>
  <c r="K21" i="15"/>
  <c r="L21" i="15" s="1"/>
  <c r="M21" i="15" s="1"/>
  <c r="K20" i="15"/>
  <c r="L20" i="15" s="1"/>
  <c r="M20" i="15" s="1"/>
  <c r="K19" i="15"/>
  <c r="L19" i="15" s="1"/>
  <c r="M19" i="15" s="1"/>
  <c r="K18" i="15"/>
  <c r="L18" i="15" s="1"/>
  <c r="M18" i="15" s="1"/>
  <c r="J17" i="15"/>
  <c r="I17" i="15"/>
  <c r="H17" i="15"/>
  <c r="G17" i="15"/>
  <c r="F17" i="15"/>
  <c r="E17" i="15"/>
  <c r="D17" i="15"/>
  <c r="C17" i="15"/>
  <c r="K16" i="15"/>
  <c r="L16" i="15" s="1"/>
  <c r="M16" i="15" s="1"/>
  <c r="K15" i="15"/>
  <c r="L15" i="15" s="1"/>
  <c r="M15" i="15" s="1"/>
  <c r="K14" i="15"/>
  <c r="L14" i="15" s="1"/>
  <c r="M14" i="15" s="1"/>
  <c r="K13" i="15"/>
  <c r="L13" i="15" s="1"/>
  <c r="M13" i="15" s="1"/>
  <c r="J12" i="15"/>
  <c r="I12" i="15"/>
  <c r="H12" i="15"/>
  <c r="G12" i="15"/>
  <c r="F12" i="15"/>
  <c r="E12" i="15"/>
  <c r="D12" i="15"/>
  <c r="C12" i="15"/>
  <c r="K11" i="15"/>
  <c r="L11" i="15" s="1"/>
  <c r="M11" i="15" s="1"/>
  <c r="K10" i="15"/>
  <c r="L10" i="15" s="1"/>
  <c r="M10" i="15" s="1"/>
  <c r="J9" i="15"/>
  <c r="I9" i="15"/>
  <c r="H9" i="15"/>
  <c r="G9" i="15"/>
  <c r="F9" i="15"/>
  <c r="E9" i="15"/>
  <c r="D9" i="15"/>
  <c r="C9" i="15"/>
  <c r="G8" i="15"/>
  <c r="G7" i="15" s="1"/>
  <c r="H58" i="15" l="1"/>
  <c r="I58" i="15" s="1"/>
  <c r="F58" i="15"/>
  <c r="G58" i="15" s="1"/>
  <c r="C8" i="15"/>
  <c r="C7" i="15" s="1"/>
  <c r="K9" i="15"/>
  <c r="L9" i="15" s="1"/>
  <c r="M9" i="15" s="1"/>
  <c r="F8" i="15"/>
  <c r="F7" i="15" s="1"/>
  <c r="H8" i="15"/>
  <c r="J8" i="15"/>
  <c r="J7" i="15" s="1"/>
  <c r="E8" i="15"/>
  <c r="E7" i="15" s="1"/>
  <c r="I8" i="15"/>
  <c r="I7" i="15" s="1"/>
  <c r="H7" i="15"/>
  <c r="D8" i="15"/>
  <c r="D7" i="15" s="1"/>
  <c r="K40" i="15"/>
  <c r="L40" i="15" s="1"/>
  <c r="M40" i="15" s="1"/>
  <c r="K32" i="15"/>
  <c r="L32" i="15" s="1"/>
  <c r="M32" i="15" s="1"/>
  <c r="K29" i="15"/>
  <c r="L29" i="15" s="1"/>
  <c r="M29" i="15" s="1"/>
  <c r="K24" i="15"/>
  <c r="L24" i="15" s="1"/>
  <c r="M24" i="15" s="1"/>
  <c r="K17" i="15"/>
  <c r="L17" i="15" s="1"/>
  <c r="M17" i="15" s="1"/>
  <c r="K12" i="15"/>
  <c r="L12" i="15" s="1"/>
  <c r="M12" i="15" s="1"/>
  <c r="K8" i="15" l="1"/>
  <c r="L8" i="15" s="1"/>
  <c r="M8" i="15" s="1"/>
  <c r="K7" i="15"/>
  <c r="L7" i="15" s="1"/>
  <c r="M7" i="15" s="1"/>
</calcChain>
</file>

<file path=xl/sharedStrings.xml><?xml version="1.0" encoding="utf-8"?>
<sst xmlns="http://schemas.openxmlformats.org/spreadsheetml/2006/main" count="110" uniqueCount="62">
  <si>
    <t>(Montos en Millones de US$)</t>
  </si>
  <si>
    <t>Concepto</t>
  </si>
  <si>
    <t>Año 2017</t>
  </si>
  <si>
    <t>Pto. 2018</t>
  </si>
  <si>
    <t>Año 2018</t>
  </si>
  <si>
    <t>Variac. 18 / Pto. 18</t>
  </si>
  <si>
    <t>Variac. 18 / 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</si>
  <si>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</si>
  <si>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</si>
  <si>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</si>
  <si>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</si>
  <si>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</si>
  <si>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</si>
  <si>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</si>
  <si>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</si>
  <si>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</si>
  <si>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</si>
  <si>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</si>
  <si>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</si>
  <si>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</si>
  <si>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</si>
  <si>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</si>
  <si>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</si>
  <si>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</si>
  <si>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</si>
  <si>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</si>
  <si>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</si>
  <si>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</si>
  <si>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</si>
  <si>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</si>
  <si>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</si>
  <si>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</si>
  <si>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</si>
  <si>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</si>
  <si>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</si>
  <si>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</si>
  <si>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</si>
  <si>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</si>
  <si>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</si>
  <si>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</si>
  <si>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</si>
  <si>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</si>
  <si>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</si>
  <si>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</si>
  <si>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</si>
  <si>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</si>
  <si>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</si>
  <si>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</si>
  <si>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</si>
  <si>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</si>
  <si>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</si>
  <si>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</si>
  <si>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</si>
  <si>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INGRESOS CORRIENTES Y CONTRIBUCIONES</t>
  </si>
  <si>
    <t>DERECHOS ARANCELARIOS A LA IMPORT.</t>
  </si>
  <si>
    <t>Fuente: Departamento de Ingresos Bancarios, Dirección General de Tesorería</t>
  </si>
  <si>
    <t>INGRESOS AL  31 DE JULIO DE 2018, VRS EJECUTADO  2017  (Definitivo)</t>
  </si>
  <si>
    <t>Al  31 Jul.</t>
  </si>
  <si>
    <t>Al   31 Jul.</t>
  </si>
  <si>
    <t>COMPARATIVO ACUMULADO AL  31 DE JULIO DE 2018, VRS EJECUTADO  2017 Y PRESUPUESTO 2018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</si>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</sst>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U99"/>
  <sheetViews>
    <sheetView showGridLines="0" tabSelected="1" zoomScale="80" zoomScaleNormal="80" workbookViewId="0">
      <selection activeCell="B2" sqref="B2"/>
    </sheetView>
  </sheetViews>
  <sheetFormatPr baseColWidth="10" defaultRowHeight="15" x14ac:dyDescent="0.25"/>
  <cols>
    <col min="2" max="2" width="59.5703125" customWidth="1"/>
    <col min="3" max="13" width="10.28515625" customWidth="1"/>
    <col min="16" max="16" width="13.7109375" bestFit="1" customWidth="1"/>
    <col min="253" max="253" width="59.5703125" customWidth="1"/>
    <col min="254" max="254" width="10.7109375" customWidth="1"/>
    <col min="255" max="256" width="7.85546875" customWidth="1"/>
    <col min="257" max="257" width="8" customWidth="1"/>
    <col min="258" max="263" width="7.7109375" customWidth="1"/>
    <col min="264" max="266" width="0" hidden="1" customWidth="1"/>
    <col min="267" max="267" width="10.7109375" customWidth="1"/>
    <col min="268" max="269" width="9.7109375" customWidth="1"/>
    <col min="272" max="272" width="13.7109375" bestFit="1" customWidth="1"/>
    <col min="509" max="509" width="59.5703125" customWidth="1"/>
    <col min="510" max="510" width="10.7109375" customWidth="1"/>
    <col min="511" max="512" width="7.85546875" customWidth="1"/>
    <col min="513" max="513" width="8" customWidth="1"/>
    <col min="514" max="519" width="7.7109375" customWidth="1"/>
    <col min="520" max="522" width="0" hidden="1" customWidth="1"/>
    <col min="523" max="523" width="10.7109375" customWidth="1"/>
    <col min="524" max="525" width="9.7109375" customWidth="1"/>
    <col min="528" max="528" width="13.7109375" bestFit="1" customWidth="1"/>
    <col min="765" max="765" width="59.5703125" customWidth="1"/>
    <col min="766" max="766" width="10.7109375" customWidth="1"/>
    <col min="767" max="768" width="7.85546875" customWidth="1"/>
    <col min="769" max="769" width="8" customWidth="1"/>
    <col min="770" max="775" width="7.7109375" customWidth="1"/>
    <col min="776" max="778" width="0" hidden="1" customWidth="1"/>
    <col min="779" max="779" width="10.7109375" customWidth="1"/>
    <col min="780" max="781" width="9.7109375" customWidth="1"/>
    <col min="784" max="784" width="13.7109375" bestFit="1" customWidth="1"/>
    <col min="1021" max="1021" width="59.5703125" customWidth="1"/>
    <col min="1022" max="1022" width="10.7109375" customWidth="1"/>
    <col min="1023" max="1024" width="7.85546875" customWidth="1"/>
    <col min="1025" max="1025" width="8" customWidth="1"/>
    <col min="1026" max="1031" width="7.7109375" customWidth="1"/>
    <col min="1032" max="1034" width="0" hidden="1" customWidth="1"/>
    <col min="1035" max="1035" width="10.7109375" customWidth="1"/>
    <col min="1036" max="1037" width="9.7109375" customWidth="1"/>
    <col min="1040" max="1040" width="13.7109375" bestFit="1" customWidth="1"/>
    <col min="1277" max="1277" width="59.5703125" customWidth="1"/>
    <col min="1278" max="1278" width="10.7109375" customWidth="1"/>
    <col min="1279" max="1280" width="7.85546875" customWidth="1"/>
    <col min="1281" max="1281" width="8" customWidth="1"/>
    <col min="1282" max="1287" width="7.7109375" customWidth="1"/>
    <col min="1288" max="1290" width="0" hidden="1" customWidth="1"/>
    <col min="1291" max="1291" width="10.7109375" customWidth="1"/>
    <col min="1292" max="1293" width="9.7109375" customWidth="1"/>
    <col min="1296" max="1296" width="13.7109375" bestFit="1" customWidth="1"/>
    <col min="1533" max="1533" width="59.5703125" customWidth="1"/>
    <col min="1534" max="1534" width="10.7109375" customWidth="1"/>
    <col min="1535" max="1536" width="7.85546875" customWidth="1"/>
    <col min="1537" max="1537" width="8" customWidth="1"/>
    <col min="1538" max="1543" width="7.7109375" customWidth="1"/>
    <col min="1544" max="1546" width="0" hidden="1" customWidth="1"/>
    <col min="1547" max="1547" width="10.7109375" customWidth="1"/>
    <col min="1548" max="1549" width="9.7109375" customWidth="1"/>
    <col min="1552" max="1552" width="13.7109375" bestFit="1" customWidth="1"/>
    <col min="1789" max="1789" width="59.5703125" customWidth="1"/>
    <col min="1790" max="1790" width="10.7109375" customWidth="1"/>
    <col min="1791" max="1792" width="7.85546875" customWidth="1"/>
    <col min="1793" max="1793" width="8" customWidth="1"/>
    <col min="1794" max="1799" width="7.7109375" customWidth="1"/>
    <col min="1800" max="1802" width="0" hidden="1" customWidth="1"/>
    <col min="1803" max="1803" width="10.7109375" customWidth="1"/>
    <col min="1804" max="1805" width="9.7109375" customWidth="1"/>
    <col min="1808" max="1808" width="13.7109375" bestFit="1" customWidth="1"/>
    <col min="2045" max="2045" width="59.5703125" customWidth="1"/>
    <col min="2046" max="2046" width="10.7109375" customWidth="1"/>
    <col min="2047" max="2048" width="7.85546875" customWidth="1"/>
    <col min="2049" max="2049" width="8" customWidth="1"/>
    <col min="2050" max="2055" width="7.7109375" customWidth="1"/>
    <col min="2056" max="2058" width="0" hidden="1" customWidth="1"/>
    <col min="2059" max="2059" width="10.7109375" customWidth="1"/>
    <col min="2060" max="2061" width="9.7109375" customWidth="1"/>
    <col min="2064" max="2064" width="13.7109375" bestFit="1" customWidth="1"/>
    <col min="2301" max="2301" width="59.5703125" customWidth="1"/>
    <col min="2302" max="2302" width="10.7109375" customWidth="1"/>
    <col min="2303" max="2304" width="7.85546875" customWidth="1"/>
    <col min="2305" max="2305" width="8" customWidth="1"/>
    <col min="2306" max="2311" width="7.7109375" customWidth="1"/>
    <col min="2312" max="2314" width="0" hidden="1" customWidth="1"/>
    <col min="2315" max="2315" width="10.7109375" customWidth="1"/>
    <col min="2316" max="2317" width="9.7109375" customWidth="1"/>
    <col min="2320" max="2320" width="13.7109375" bestFit="1" customWidth="1"/>
    <col min="2557" max="2557" width="59.5703125" customWidth="1"/>
    <col min="2558" max="2558" width="10.7109375" customWidth="1"/>
    <col min="2559" max="2560" width="7.85546875" customWidth="1"/>
    <col min="2561" max="2561" width="8" customWidth="1"/>
    <col min="2562" max="2567" width="7.7109375" customWidth="1"/>
    <col min="2568" max="2570" width="0" hidden="1" customWidth="1"/>
    <col min="2571" max="2571" width="10.7109375" customWidth="1"/>
    <col min="2572" max="2573" width="9.7109375" customWidth="1"/>
    <col min="2576" max="2576" width="13.7109375" bestFit="1" customWidth="1"/>
    <col min="2813" max="2813" width="59.5703125" customWidth="1"/>
    <col min="2814" max="2814" width="10.7109375" customWidth="1"/>
    <col min="2815" max="2816" width="7.85546875" customWidth="1"/>
    <col min="2817" max="2817" width="8" customWidth="1"/>
    <col min="2818" max="2823" width="7.7109375" customWidth="1"/>
    <col min="2824" max="2826" width="0" hidden="1" customWidth="1"/>
    <col min="2827" max="2827" width="10.7109375" customWidth="1"/>
    <col min="2828" max="2829" width="9.7109375" customWidth="1"/>
    <col min="2832" max="2832" width="13.7109375" bestFit="1" customWidth="1"/>
    <col min="3069" max="3069" width="59.5703125" customWidth="1"/>
    <col min="3070" max="3070" width="10.7109375" customWidth="1"/>
    <col min="3071" max="3072" width="7.85546875" customWidth="1"/>
    <col min="3073" max="3073" width="8" customWidth="1"/>
    <col min="3074" max="3079" width="7.7109375" customWidth="1"/>
    <col min="3080" max="3082" width="0" hidden="1" customWidth="1"/>
    <col min="3083" max="3083" width="10.7109375" customWidth="1"/>
    <col min="3084" max="3085" width="9.7109375" customWidth="1"/>
    <col min="3088" max="3088" width="13.7109375" bestFit="1" customWidth="1"/>
    <col min="3325" max="3325" width="59.5703125" customWidth="1"/>
    <col min="3326" max="3326" width="10.7109375" customWidth="1"/>
    <col min="3327" max="3328" width="7.85546875" customWidth="1"/>
    <col min="3329" max="3329" width="8" customWidth="1"/>
    <col min="3330" max="3335" width="7.7109375" customWidth="1"/>
    <col min="3336" max="3338" width="0" hidden="1" customWidth="1"/>
    <col min="3339" max="3339" width="10.7109375" customWidth="1"/>
    <col min="3340" max="3341" width="9.7109375" customWidth="1"/>
    <col min="3344" max="3344" width="13.7109375" bestFit="1" customWidth="1"/>
    <col min="3581" max="3581" width="59.5703125" customWidth="1"/>
    <col min="3582" max="3582" width="10.7109375" customWidth="1"/>
    <col min="3583" max="3584" width="7.85546875" customWidth="1"/>
    <col min="3585" max="3585" width="8" customWidth="1"/>
    <col min="3586" max="3591" width="7.7109375" customWidth="1"/>
    <col min="3592" max="3594" width="0" hidden="1" customWidth="1"/>
    <col min="3595" max="3595" width="10.7109375" customWidth="1"/>
    <col min="3596" max="3597" width="9.7109375" customWidth="1"/>
    <col min="3600" max="3600" width="13.7109375" bestFit="1" customWidth="1"/>
    <col min="3837" max="3837" width="59.5703125" customWidth="1"/>
    <col min="3838" max="3838" width="10.7109375" customWidth="1"/>
    <col min="3839" max="3840" width="7.85546875" customWidth="1"/>
    <col min="3841" max="3841" width="8" customWidth="1"/>
    <col min="3842" max="3847" width="7.7109375" customWidth="1"/>
    <col min="3848" max="3850" width="0" hidden="1" customWidth="1"/>
    <col min="3851" max="3851" width="10.7109375" customWidth="1"/>
    <col min="3852" max="3853" width="9.7109375" customWidth="1"/>
    <col min="3856" max="3856" width="13.7109375" bestFit="1" customWidth="1"/>
    <col min="4093" max="4093" width="59.5703125" customWidth="1"/>
    <col min="4094" max="4094" width="10.7109375" customWidth="1"/>
    <col min="4095" max="4096" width="7.85546875" customWidth="1"/>
    <col min="4097" max="4097" width="8" customWidth="1"/>
    <col min="4098" max="4103" width="7.7109375" customWidth="1"/>
    <col min="4104" max="4106" width="0" hidden="1" customWidth="1"/>
    <col min="4107" max="4107" width="10.7109375" customWidth="1"/>
    <col min="4108" max="4109" width="9.7109375" customWidth="1"/>
    <col min="4112" max="4112" width="13.7109375" bestFit="1" customWidth="1"/>
    <col min="4349" max="4349" width="59.5703125" customWidth="1"/>
    <col min="4350" max="4350" width="10.7109375" customWidth="1"/>
    <col min="4351" max="4352" width="7.85546875" customWidth="1"/>
    <col min="4353" max="4353" width="8" customWidth="1"/>
    <col min="4354" max="4359" width="7.7109375" customWidth="1"/>
    <col min="4360" max="4362" width="0" hidden="1" customWidth="1"/>
    <col min="4363" max="4363" width="10.7109375" customWidth="1"/>
    <col min="4364" max="4365" width="9.7109375" customWidth="1"/>
    <col min="4368" max="4368" width="13.7109375" bestFit="1" customWidth="1"/>
    <col min="4605" max="4605" width="59.5703125" customWidth="1"/>
    <col min="4606" max="4606" width="10.7109375" customWidth="1"/>
    <col min="4607" max="4608" width="7.85546875" customWidth="1"/>
    <col min="4609" max="4609" width="8" customWidth="1"/>
    <col min="4610" max="4615" width="7.7109375" customWidth="1"/>
    <col min="4616" max="4618" width="0" hidden="1" customWidth="1"/>
    <col min="4619" max="4619" width="10.7109375" customWidth="1"/>
    <col min="4620" max="4621" width="9.7109375" customWidth="1"/>
    <col min="4624" max="4624" width="13.7109375" bestFit="1" customWidth="1"/>
    <col min="4861" max="4861" width="59.5703125" customWidth="1"/>
    <col min="4862" max="4862" width="10.7109375" customWidth="1"/>
    <col min="4863" max="4864" width="7.85546875" customWidth="1"/>
    <col min="4865" max="4865" width="8" customWidth="1"/>
    <col min="4866" max="4871" width="7.7109375" customWidth="1"/>
    <col min="4872" max="4874" width="0" hidden="1" customWidth="1"/>
    <col min="4875" max="4875" width="10.7109375" customWidth="1"/>
    <col min="4876" max="4877" width="9.7109375" customWidth="1"/>
    <col min="4880" max="4880" width="13.7109375" bestFit="1" customWidth="1"/>
    <col min="5117" max="5117" width="59.5703125" customWidth="1"/>
    <col min="5118" max="5118" width="10.7109375" customWidth="1"/>
    <col min="5119" max="5120" width="7.85546875" customWidth="1"/>
    <col min="5121" max="5121" width="8" customWidth="1"/>
    <col min="5122" max="5127" width="7.7109375" customWidth="1"/>
    <col min="5128" max="5130" width="0" hidden="1" customWidth="1"/>
    <col min="5131" max="5131" width="10.7109375" customWidth="1"/>
    <col min="5132" max="5133" width="9.7109375" customWidth="1"/>
    <col min="5136" max="5136" width="13.7109375" bestFit="1" customWidth="1"/>
    <col min="5373" max="5373" width="59.5703125" customWidth="1"/>
    <col min="5374" max="5374" width="10.7109375" customWidth="1"/>
    <col min="5375" max="5376" width="7.85546875" customWidth="1"/>
    <col min="5377" max="5377" width="8" customWidth="1"/>
    <col min="5378" max="5383" width="7.7109375" customWidth="1"/>
    <col min="5384" max="5386" width="0" hidden="1" customWidth="1"/>
    <col min="5387" max="5387" width="10.7109375" customWidth="1"/>
    <col min="5388" max="5389" width="9.7109375" customWidth="1"/>
    <col min="5392" max="5392" width="13.7109375" bestFit="1" customWidth="1"/>
    <col min="5629" max="5629" width="59.5703125" customWidth="1"/>
    <col min="5630" max="5630" width="10.7109375" customWidth="1"/>
    <col min="5631" max="5632" width="7.85546875" customWidth="1"/>
    <col min="5633" max="5633" width="8" customWidth="1"/>
    <col min="5634" max="5639" width="7.7109375" customWidth="1"/>
    <col min="5640" max="5642" width="0" hidden="1" customWidth="1"/>
    <col min="5643" max="5643" width="10.7109375" customWidth="1"/>
    <col min="5644" max="5645" width="9.7109375" customWidth="1"/>
    <col min="5648" max="5648" width="13.7109375" bestFit="1" customWidth="1"/>
    <col min="5885" max="5885" width="59.5703125" customWidth="1"/>
    <col min="5886" max="5886" width="10.7109375" customWidth="1"/>
    <col min="5887" max="5888" width="7.85546875" customWidth="1"/>
    <col min="5889" max="5889" width="8" customWidth="1"/>
    <col min="5890" max="5895" width="7.7109375" customWidth="1"/>
    <col min="5896" max="5898" width="0" hidden="1" customWidth="1"/>
    <col min="5899" max="5899" width="10.7109375" customWidth="1"/>
    <col min="5900" max="5901" width="9.7109375" customWidth="1"/>
    <col min="5904" max="5904" width="13.7109375" bestFit="1" customWidth="1"/>
    <col min="6141" max="6141" width="59.5703125" customWidth="1"/>
    <col min="6142" max="6142" width="10.7109375" customWidth="1"/>
    <col min="6143" max="6144" width="7.85546875" customWidth="1"/>
    <col min="6145" max="6145" width="8" customWidth="1"/>
    <col min="6146" max="6151" width="7.7109375" customWidth="1"/>
    <col min="6152" max="6154" width="0" hidden="1" customWidth="1"/>
    <col min="6155" max="6155" width="10.7109375" customWidth="1"/>
    <col min="6156" max="6157" width="9.7109375" customWidth="1"/>
    <col min="6160" max="6160" width="13.7109375" bestFit="1" customWidth="1"/>
    <col min="6397" max="6397" width="59.5703125" customWidth="1"/>
    <col min="6398" max="6398" width="10.7109375" customWidth="1"/>
    <col min="6399" max="6400" width="7.85546875" customWidth="1"/>
    <col min="6401" max="6401" width="8" customWidth="1"/>
    <col min="6402" max="6407" width="7.7109375" customWidth="1"/>
    <col min="6408" max="6410" width="0" hidden="1" customWidth="1"/>
    <col min="6411" max="6411" width="10.7109375" customWidth="1"/>
    <col min="6412" max="6413" width="9.7109375" customWidth="1"/>
    <col min="6416" max="6416" width="13.7109375" bestFit="1" customWidth="1"/>
    <col min="6653" max="6653" width="59.5703125" customWidth="1"/>
    <col min="6654" max="6654" width="10.7109375" customWidth="1"/>
    <col min="6655" max="6656" width="7.85546875" customWidth="1"/>
    <col min="6657" max="6657" width="8" customWidth="1"/>
    <col min="6658" max="6663" width="7.7109375" customWidth="1"/>
    <col min="6664" max="6666" width="0" hidden="1" customWidth="1"/>
    <col min="6667" max="6667" width="10.7109375" customWidth="1"/>
    <col min="6668" max="6669" width="9.7109375" customWidth="1"/>
    <col min="6672" max="6672" width="13.7109375" bestFit="1" customWidth="1"/>
    <col min="6909" max="6909" width="59.5703125" customWidth="1"/>
    <col min="6910" max="6910" width="10.7109375" customWidth="1"/>
    <col min="6911" max="6912" width="7.85546875" customWidth="1"/>
    <col min="6913" max="6913" width="8" customWidth="1"/>
    <col min="6914" max="6919" width="7.7109375" customWidth="1"/>
    <col min="6920" max="6922" width="0" hidden="1" customWidth="1"/>
    <col min="6923" max="6923" width="10.7109375" customWidth="1"/>
    <col min="6924" max="6925" width="9.7109375" customWidth="1"/>
    <col min="6928" max="6928" width="13.7109375" bestFit="1" customWidth="1"/>
    <col min="7165" max="7165" width="59.5703125" customWidth="1"/>
    <col min="7166" max="7166" width="10.7109375" customWidth="1"/>
    <col min="7167" max="7168" width="7.85546875" customWidth="1"/>
    <col min="7169" max="7169" width="8" customWidth="1"/>
    <col min="7170" max="7175" width="7.7109375" customWidth="1"/>
    <col min="7176" max="7178" width="0" hidden="1" customWidth="1"/>
    <col min="7179" max="7179" width="10.7109375" customWidth="1"/>
    <col min="7180" max="7181" width="9.7109375" customWidth="1"/>
    <col min="7184" max="7184" width="13.7109375" bestFit="1" customWidth="1"/>
    <col min="7421" max="7421" width="59.5703125" customWidth="1"/>
    <col min="7422" max="7422" width="10.7109375" customWidth="1"/>
    <col min="7423" max="7424" width="7.85546875" customWidth="1"/>
    <col min="7425" max="7425" width="8" customWidth="1"/>
    <col min="7426" max="7431" width="7.7109375" customWidth="1"/>
    <col min="7432" max="7434" width="0" hidden="1" customWidth="1"/>
    <col min="7435" max="7435" width="10.7109375" customWidth="1"/>
    <col min="7436" max="7437" width="9.7109375" customWidth="1"/>
    <col min="7440" max="7440" width="13.7109375" bestFit="1" customWidth="1"/>
    <col min="7677" max="7677" width="59.5703125" customWidth="1"/>
    <col min="7678" max="7678" width="10.7109375" customWidth="1"/>
    <col min="7679" max="7680" width="7.85546875" customWidth="1"/>
    <col min="7681" max="7681" width="8" customWidth="1"/>
    <col min="7682" max="7687" width="7.7109375" customWidth="1"/>
    <col min="7688" max="7690" width="0" hidden="1" customWidth="1"/>
    <col min="7691" max="7691" width="10.7109375" customWidth="1"/>
    <col min="7692" max="7693" width="9.7109375" customWidth="1"/>
    <col min="7696" max="7696" width="13.7109375" bestFit="1" customWidth="1"/>
    <col min="7933" max="7933" width="59.5703125" customWidth="1"/>
    <col min="7934" max="7934" width="10.7109375" customWidth="1"/>
    <col min="7935" max="7936" width="7.85546875" customWidth="1"/>
    <col min="7937" max="7937" width="8" customWidth="1"/>
    <col min="7938" max="7943" width="7.7109375" customWidth="1"/>
    <col min="7944" max="7946" width="0" hidden="1" customWidth="1"/>
    <col min="7947" max="7947" width="10.7109375" customWidth="1"/>
    <col min="7948" max="7949" width="9.7109375" customWidth="1"/>
    <col min="7952" max="7952" width="13.7109375" bestFit="1" customWidth="1"/>
    <col min="8189" max="8189" width="59.5703125" customWidth="1"/>
    <col min="8190" max="8190" width="10.7109375" customWidth="1"/>
    <col min="8191" max="8192" width="7.85546875" customWidth="1"/>
    <col min="8193" max="8193" width="8" customWidth="1"/>
    <col min="8194" max="8199" width="7.7109375" customWidth="1"/>
    <col min="8200" max="8202" width="0" hidden="1" customWidth="1"/>
    <col min="8203" max="8203" width="10.7109375" customWidth="1"/>
    <col min="8204" max="8205" width="9.7109375" customWidth="1"/>
    <col min="8208" max="8208" width="13.7109375" bestFit="1" customWidth="1"/>
    <col min="8445" max="8445" width="59.5703125" customWidth="1"/>
    <col min="8446" max="8446" width="10.7109375" customWidth="1"/>
    <col min="8447" max="8448" width="7.85546875" customWidth="1"/>
    <col min="8449" max="8449" width="8" customWidth="1"/>
    <col min="8450" max="8455" width="7.7109375" customWidth="1"/>
    <col min="8456" max="8458" width="0" hidden="1" customWidth="1"/>
    <col min="8459" max="8459" width="10.7109375" customWidth="1"/>
    <col min="8460" max="8461" width="9.7109375" customWidth="1"/>
    <col min="8464" max="8464" width="13.7109375" bestFit="1" customWidth="1"/>
    <col min="8701" max="8701" width="59.5703125" customWidth="1"/>
    <col min="8702" max="8702" width="10.7109375" customWidth="1"/>
    <col min="8703" max="8704" width="7.85546875" customWidth="1"/>
    <col min="8705" max="8705" width="8" customWidth="1"/>
    <col min="8706" max="8711" width="7.7109375" customWidth="1"/>
    <col min="8712" max="8714" width="0" hidden="1" customWidth="1"/>
    <col min="8715" max="8715" width="10.7109375" customWidth="1"/>
    <col min="8716" max="8717" width="9.7109375" customWidth="1"/>
    <col min="8720" max="8720" width="13.7109375" bestFit="1" customWidth="1"/>
    <col min="8957" max="8957" width="59.5703125" customWidth="1"/>
    <col min="8958" max="8958" width="10.7109375" customWidth="1"/>
    <col min="8959" max="8960" width="7.85546875" customWidth="1"/>
    <col min="8961" max="8961" width="8" customWidth="1"/>
    <col min="8962" max="8967" width="7.7109375" customWidth="1"/>
    <col min="8968" max="8970" width="0" hidden="1" customWidth="1"/>
    <col min="8971" max="8971" width="10.7109375" customWidth="1"/>
    <col min="8972" max="8973" width="9.7109375" customWidth="1"/>
    <col min="8976" max="8976" width="13.7109375" bestFit="1" customWidth="1"/>
    <col min="9213" max="9213" width="59.5703125" customWidth="1"/>
    <col min="9214" max="9214" width="10.7109375" customWidth="1"/>
    <col min="9215" max="9216" width="7.85546875" customWidth="1"/>
    <col min="9217" max="9217" width="8" customWidth="1"/>
    <col min="9218" max="9223" width="7.7109375" customWidth="1"/>
    <col min="9224" max="9226" width="0" hidden="1" customWidth="1"/>
    <col min="9227" max="9227" width="10.7109375" customWidth="1"/>
    <col min="9228" max="9229" width="9.7109375" customWidth="1"/>
    <col min="9232" max="9232" width="13.7109375" bestFit="1" customWidth="1"/>
    <col min="9469" max="9469" width="59.5703125" customWidth="1"/>
    <col min="9470" max="9470" width="10.7109375" customWidth="1"/>
    <col min="9471" max="9472" width="7.85546875" customWidth="1"/>
    <col min="9473" max="9473" width="8" customWidth="1"/>
    <col min="9474" max="9479" width="7.7109375" customWidth="1"/>
    <col min="9480" max="9482" width="0" hidden="1" customWidth="1"/>
    <col min="9483" max="9483" width="10.7109375" customWidth="1"/>
    <col min="9484" max="9485" width="9.7109375" customWidth="1"/>
    <col min="9488" max="9488" width="13.7109375" bestFit="1" customWidth="1"/>
    <col min="9725" max="9725" width="59.5703125" customWidth="1"/>
    <col min="9726" max="9726" width="10.7109375" customWidth="1"/>
    <col min="9727" max="9728" width="7.85546875" customWidth="1"/>
    <col min="9729" max="9729" width="8" customWidth="1"/>
    <col min="9730" max="9735" width="7.7109375" customWidth="1"/>
    <col min="9736" max="9738" width="0" hidden="1" customWidth="1"/>
    <col min="9739" max="9739" width="10.7109375" customWidth="1"/>
    <col min="9740" max="9741" width="9.7109375" customWidth="1"/>
    <col min="9744" max="9744" width="13.7109375" bestFit="1" customWidth="1"/>
    <col min="9981" max="9981" width="59.5703125" customWidth="1"/>
    <col min="9982" max="9982" width="10.7109375" customWidth="1"/>
    <col min="9983" max="9984" width="7.85546875" customWidth="1"/>
    <col min="9985" max="9985" width="8" customWidth="1"/>
    <col min="9986" max="9991" width="7.7109375" customWidth="1"/>
    <col min="9992" max="9994" width="0" hidden="1" customWidth="1"/>
    <col min="9995" max="9995" width="10.7109375" customWidth="1"/>
    <col min="9996" max="9997" width="9.7109375" customWidth="1"/>
    <col min="10000" max="10000" width="13.7109375" bestFit="1" customWidth="1"/>
    <col min="10237" max="10237" width="59.5703125" customWidth="1"/>
    <col min="10238" max="10238" width="10.7109375" customWidth="1"/>
    <col min="10239" max="10240" width="7.85546875" customWidth="1"/>
    <col min="10241" max="10241" width="8" customWidth="1"/>
    <col min="10242" max="10247" width="7.7109375" customWidth="1"/>
    <col min="10248" max="10250" width="0" hidden="1" customWidth="1"/>
    <col min="10251" max="10251" width="10.7109375" customWidth="1"/>
    <col min="10252" max="10253" width="9.7109375" customWidth="1"/>
    <col min="10256" max="10256" width="13.7109375" bestFit="1" customWidth="1"/>
    <col min="10493" max="10493" width="59.5703125" customWidth="1"/>
    <col min="10494" max="10494" width="10.7109375" customWidth="1"/>
    <col min="10495" max="10496" width="7.85546875" customWidth="1"/>
    <col min="10497" max="10497" width="8" customWidth="1"/>
    <col min="10498" max="10503" width="7.7109375" customWidth="1"/>
    <col min="10504" max="10506" width="0" hidden="1" customWidth="1"/>
    <col min="10507" max="10507" width="10.7109375" customWidth="1"/>
    <col min="10508" max="10509" width="9.7109375" customWidth="1"/>
    <col min="10512" max="10512" width="13.7109375" bestFit="1" customWidth="1"/>
    <col min="10749" max="10749" width="59.5703125" customWidth="1"/>
    <col min="10750" max="10750" width="10.7109375" customWidth="1"/>
    <col min="10751" max="10752" width="7.85546875" customWidth="1"/>
    <col min="10753" max="10753" width="8" customWidth="1"/>
    <col min="10754" max="10759" width="7.7109375" customWidth="1"/>
    <col min="10760" max="10762" width="0" hidden="1" customWidth="1"/>
    <col min="10763" max="10763" width="10.7109375" customWidth="1"/>
    <col min="10764" max="10765" width="9.7109375" customWidth="1"/>
    <col min="10768" max="10768" width="13.7109375" bestFit="1" customWidth="1"/>
    <col min="11005" max="11005" width="59.5703125" customWidth="1"/>
    <col min="11006" max="11006" width="10.7109375" customWidth="1"/>
    <col min="11007" max="11008" width="7.85546875" customWidth="1"/>
    <col min="11009" max="11009" width="8" customWidth="1"/>
    <col min="11010" max="11015" width="7.7109375" customWidth="1"/>
    <col min="11016" max="11018" width="0" hidden="1" customWidth="1"/>
    <col min="11019" max="11019" width="10.7109375" customWidth="1"/>
    <col min="11020" max="11021" width="9.7109375" customWidth="1"/>
    <col min="11024" max="11024" width="13.7109375" bestFit="1" customWidth="1"/>
    <col min="11261" max="11261" width="59.5703125" customWidth="1"/>
    <col min="11262" max="11262" width="10.7109375" customWidth="1"/>
    <col min="11263" max="11264" width="7.85546875" customWidth="1"/>
    <col min="11265" max="11265" width="8" customWidth="1"/>
    <col min="11266" max="11271" width="7.7109375" customWidth="1"/>
    <col min="11272" max="11274" width="0" hidden="1" customWidth="1"/>
    <col min="11275" max="11275" width="10.7109375" customWidth="1"/>
    <col min="11276" max="11277" width="9.7109375" customWidth="1"/>
    <col min="11280" max="11280" width="13.7109375" bestFit="1" customWidth="1"/>
    <col min="11517" max="11517" width="59.5703125" customWidth="1"/>
    <col min="11518" max="11518" width="10.7109375" customWidth="1"/>
    <col min="11519" max="11520" width="7.85546875" customWidth="1"/>
    <col min="11521" max="11521" width="8" customWidth="1"/>
    <col min="11522" max="11527" width="7.7109375" customWidth="1"/>
    <col min="11528" max="11530" width="0" hidden="1" customWidth="1"/>
    <col min="11531" max="11531" width="10.7109375" customWidth="1"/>
    <col min="11532" max="11533" width="9.7109375" customWidth="1"/>
    <col min="11536" max="11536" width="13.7109375" bestFit="1" customWidth="1"/>
    <col min="11773" max="11773" width="59.5703125" customWidth="1"/>
    <col min="11774" max="11774" width="10.7109375" customWidth="1"/>
    <col min="11775" max="11776" width="7.85546875" customWidth="1"/>
    <col min="11777" max="11777" width="8" customWidth="1"/>
    <col min="11778" max="11783" width="7.7109375" customWidth="1"/>
    <col min="11784" max="11786" width="0" hidden="1" customWidth="1"/>
    <col min="11787" max="11787" width="10.7109375" customWidth="1"/>
    <col min="11788" max="11789" width="9.7109375" customWidth="1"/>
    <col min="11792" max="11792" width="13.7109375" bestFit="1" customWidth="1"/>
    <col min="12029" max="12029" width="59.5703125" customWidth="1"/>
    <col min="12030" max="12030" width="10.7109375" customWidth="1"/>
    <col min="12031" max="12032" width="7.85546875" customWidth="1"/>
    <col min="12033" max="12033" width="8" customWidth="1"/>
    <col min="12034" max="12039" width="7.7109375" customWidth="1"/>
    <col min="12040" max="12042" width="0" hidden="1" customWidth="1"/>
    <col min="12043" max="12043" width="10.7109375" customWidth="1"/>
    <col min="12044" max="12045" width="9.7109375" customWidth="1"/>
    <col min="12048" max="12048" width="13.7109375" bestFit="1" customWidth="1"/>
    <col min="12285" max="12285" width="59.5703125" customWidth="1"/>
    <col min="12286" max="12286" width="10.7109375" customWidth="1"/>
    <col min="12287" max="12288" width="7.85546875" customWidth="1"/>
    <col min="12289" max="12289" width="8" customWidth="1"/>
    <col min="12290" max="12295" width="7.7109375" customWidth="1"/>
    <col min="12296" max="12298" width="0" hidden="1" customWidth="1"/>
    <col min="12299" max="12299" width="10.7109375" customWidth="1"/>
    <col min="12300" max="12301" width="9.7109375" customWidth="1"/>
    <col min="12304" max="12304" width="13.7109375" bestFit="1" customWidth="1"/>
    <col min="12541" max="12541" width="59.5703125" customWidth="1"/>
    <col min="12542" max="12542" width="10.7109375" customWidth="1"/>
    <col min="12543" max="12544" width="7.85546875" customWidth="1"/>
    <col min="12545" max="12545" width="8" customWidth="1"/>
    <col min="12546" max="12551" width="7.7109375" customWidth="1"/>
    <col min="12552" max="12554" width="0" hidden="1" customWidth="1"/>
    <col min="12555" max="12555" width="10.7109375" customWidth="1"/>
    <col min="12556" max="12557" width="9.7109375" customWidth="1"/>
    <col min="12560" max="12560" width="13.7109375" bestFit="1" customWidth="1"/>
    <col min="12797" max="12797" width="59.5703125" customWidth="1"/>
    <col min="12798" max="12798" width="10.7109375" customWidth="1"/>
    <col min="12799" max="12800" width="7.85546875" customWidth="1"/>
    <col min="12801" max="12801" width="8" customWidth="1"/>
    <col min="12802" max="12807" width="7.7109375" customWidth="1"/>
    <col min="12808" max="12810" width="0" hidden="1" customWidth="1"/>
    <col min="12811" max="12811" width="10.7109375" customWidth="1"/>
    <col min="12812" max="12813" width="9.7109375" customWidth="1"/>
    <col min="12816" max="12816" width="13.7109375" bestFit="1" customWidth="1"/>
    <col min="13053" max="13053" width="59.5703125" customWidth="1"/>
    <col min="13054" max="13054" width="10.7109375" customWidth="1"/>
    <col min="13055" max="13056" width="7.85546875" customWidth="1"/>
    <col min="13057" max="13057" width="8" customWidth="1"/>
    <col min="13058" max="13063" width="7.7109375" customWidth="1"/>
    <col min="13064" max="13066" width="0" hidden="1" customWidth="1"/>
    <col min="13067" max="13067" width="10.7109375" customWidth="1"/>
    <col min="13068" max="13069" width="9.7109375" customWidth="1"/>
    <col min="13072" max="13072" width="13.7109375" bestFit="1" customWidth="1"/>
    <col min="13309" max="13309" width="59.5703125" customWidth="1"/>
    <col min="13310" max="13310" width="10.7109375" customWidth="1"/>
    <col min="13311" max="13312" width="7.85546875" customWidth="1"/>
    <col min="13313" max="13313" width="8" customWidth="1"/>
    <col min="13314" max="13319" width="7.7109375" customWidth="1"/>
    <col min="13320" max="13322" width="0" hidden="1" customWidth="1"/>
    <col min="13323" max="13323" width="10.7109375" customWidth="1"/>
    <col min="13324" max="13325" width="9.7109375" customWidth="1"/>
    <col min="13328" max="13328" width="13.7109375" bestFit="1" customWidth="1"/>
    <col min="13565" max="13565" width="59.5703125" customWidth="1"/>
    <col min="13566" max="13566" width="10.7109375" customWidth="1"/>
    <col min="13567" max="13568" width="7.85546875" customWidth="1"/>
    <col min="13569" max="13569" width="8" customWidth="1"/>
    <col min="13570" max="13575" width="7.7109375" customWidth="1"/>
    <col min="13576" max="13578" width="0" hidden="1" customWidth="1"/>
    <col min="13579" max="13579" width="10.7109375" customWidth="1"/>
    <col min="13580" max="13581" width="9.7109375" customWidth="1"/>
    <col min="13584" max="13584" width="13.7109375" bestFit="1" customWidth="1"/>
    <col min="13821" max="13821" width="59.5703125" customWidth="1"/>
    <col min="13822" max="13822" width="10.7109375" customWidth="1"/>
    <col min="13823" max="13824" width="7.85546875" customWidth="1"/>
    <col min="13825" max="13825" width="8" customWidth="1"/>
    <col min="13826" max="13831" width="7.7109375" customWidth="1"/>
    <col min="13832" max="13834" width="0" hidden="1" customWidth="1"/>
    <col min="13835" max="13835" width="10.7109375" customWidth="1"/>
    <col min="13836" max="13837" width="9.7109375" customWidth="1"/>
    <col min="13840" max="13840" width="13.7109375" bestFit="1" customWidth="1"/>
    <col min="14077" max="14077" width="59.5703125" customWidth="1"/>
    <col min="14078" max="14078" width="10.7109375" customWidth="1"/>
    <col min="14079" max="14080" width="7.85546875" customWidth="1"/>
    <col min="14081" max="14081" width="8" customWidth="1"/>
    <col min="14082" max="14087" width="7.7109375" customWidth="1"/>
    <col min="14088" max="14090" width="0" hidden="1" customWidth="1"/>
    <col min="14091" max="14091" width="10.7109375" customWidth="1"/>
    <col min="14092" max="14093" width="9.7109375" customWidth="1"/>
    <col min="14096" max="14096" width="13.7109375" bestFit="1" customWidth="1"/>
    <col min="14333" max="14333" width="59.5703125" customWidth="1"/>
    <col min="14334" max="14334" width="10.7109375" customWidth="1"/>
    <col min="14335" max="14336" width="7.85546875" customWidth="1"/>
    <col min="14337" max="14337" width="8" customWidth="1"/>
    <col min="14338" max="14343" width="7.7109375" customWidth="1"/>
    <col min="14344" max="14346" width="0" hidden="1" customWidth="1"/>
    <col min="14347" max="14347" width="10.7109375" customWidth="1"/>
    <col min="14348" max="14349" width="9.7109375" customWidth="1"/>
    <col min="14352" max="14352" width="13.7109375" bestFit="1" customWidth="1"/>
    <col min="14589" max="14589" width="59.5703125" customWidth="1"/>
    <col min="14590" max="14590" width="10.7109375" customWidth="1"/>
    <col min="14591" max="14592" width="7.85546875" customWidth="1"/>
    <col min="14593" max="14593" width="8" customWidth="1"/>
    <col min="14594" max="14599" width="7.7109375" customWidth="1"/>
    <col min="14600" max="14602" width="0" hidden="1" customWidth="1"/>
    <col min="14603" max="14603" width="10.7109375" customWidth="1"/>
    <col min="14604" max="14605" width="9.7109375" customWidth="1"/>
    <col min="14608" max="14608" width="13.7109375" bestFit="1" customWidth="1"/>
    <col min="14845" max="14845" width="59.5703125" customWidth="1"/>
    <col min="14846" max="14846" width="10.7109375" customWidth="1"/>
    <col min="14847" max="14848" width="7.85546875" customWidth="1"/>
    <col min="14849" max="14849" width="8" customWidth="1"/>
    <col min="14850" max="14855" width="7.7109375" customWidth="1"/>
    <col min="14856" max="14858" width="0" hidden="1" customWidth="1"/>
    <col min="14859" max="14859" width="10.7109375" customWidth="1"/>
    <col min="14860" max="14861" width="9.7109375" customWidth="1"/>
    <col min="14864" max="14864" width="13.7109375" bestFit="1" customWidth="1"/>
    <col min="15101" max="15101" width="59.5703125" customWidth="1"/>
    <col min="15102" max="15102" width="10.7109375" customWidth="1"/>
    <col min="15103" max="15104" width="7.85546875" customWidth="1"/>
    <col min="15105" max="15105" width="8" customWidth="1"/>
    <col min="15106" max="15111" width="7.7109375" customWidth="1"/>
    <col min="15112" max="15114" width="0" hidden="1" customWidth="1"/>
    <col min="15115" max="15115" width="10.7109375" customWidth="1"/>
    <col min="15116" max="15117" width="9.7109375" customWidth="1"/>
    <col min="15120" max="15120" width="13.7109375" bestFit="1" customWidth="1"/>
    <col min="15357" max="15357" width="59.5703125" customWidth="1"/>
    <col min="15358" max="15358" width="10.7109375" customWidth="1"/>
    <col min="15359" max="15360" width="7.85546875" customWidth="1"/>
    <col min="15361" max="15361" width="8" customWidth="1"/>
    <col min="15362" max="15367" width="7.7109375" customWidth="1"/>
    <col min="15368" max="15370" width="0" hidden="1" customWidth="1"/>
    <col min="15371" max="15371" width="10.7109375" customWidth="1"/>
    <col min="15372" max="15373" width="9.7109375" customWidth="1"/>
    <col min="15376" max="15376" width="13.7109375" bestFit="1" customWidth="1"/>
    <col min="15613" max="15613" width="59.5703125" customWidth="1"/>
    <col min="15614" max="15614" width="10.7109375" customWidth="1"/>
    <col min="15615" max="15616" width="7.85546875" customWidth="1"/>
    <col min="15617" max="15617" width="8" customWidth="1"/>
    <col min="15618" max="15623" width="7.7109375" customWidth="1"/>
    <col min="15624" max="15626" width="0" hidden="1" customWidth="1"/>
    <col min="15627" max="15627" width="10.7109375" customWidth="1"/>
    <col min="15628" max="15629" width="9.7109375" customWidth="1"/>
    <col min="15632" max="15632" width="13.7109375" bestFit="1" customWidth="1"/>
    <col min="15869" max="15869" width="59.5703125" customWidth="1"/>
    <col min="15870" max="15870" width="10.7109375" customWidth="1"/>
    <col min="15871" max="15872" width="7.85546875" customWidth="1"/>
    <col min="15873" max="15873" width="8" customWidth="1"/>
    <col min="15874" max="15879" width="7.7109375" customWidth="1"/>
    <col min="15880" max="15882" width="0" hidden="1" customWidth="1"/>
    <col min="15883" max="15883" width="10.7109375" customWidth="1"/>
    <col min="15884" max="15885" width="9.7109375" customWidth="1"/>
    <col min="15888" max="15888" width="13.7109375" bestFit="1" customWidth="1"/>
    <col min="16125" max="16125" width="59.5703125" customWidth="1"/>
    <col min="16126" max="16126" width="10.7109375" customWidth="1"/>
    <col min="16127" max="16128" width="7.85546875" customWidth="1"/>
    <col min="16129" max="16129" width="8" customWidth="1"/>
    <col min="16130" max="16135" width="7.7109375" customWidth="1"/>
    <col min="16136" max="16138" width="0" hidden="1" customWidth="1"/>
    <col min="16139" max="16139" width="10.7109375" customWidth="1"/>
    <col min="16140" max="16141" width="9.7109375" customWidth="1"/>
    <col min="16144" max="16144" width="13.7109375" bestFit="1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.75" x14ac:dyDescent="0.25"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7" ht="16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</row>
    <row r="5" spans="1:17" ht="21" customHeight="1" x14ac:dyDescent="0.25">
      <c r="B5" s="39" t="s">
        <v>1</v>
      </c>
      <c r="C5" s="31" t="s">
        <v>2</v>
      </c>
      <c r="D5" s="41" t="s">
        <v>4</v>
      </c>
      <c r="E5" s="42"/>
      <c r="F5" s="42"/>
      <c r="G5" s="42"/>
      <c r="H5" s="42"/>
      <c r="I5" s="42"/>
      <c r="J5" s="42"/>
      <c r="K5" s="43"/>
      <c r="L5" s="44" t="s">
        <v>45</v>
      </c>
      <c r="M5" s="45"/>
      <c r="O5" s="1"/>
      <c r="P5" s="1"/>
      <c r="Q5" s="1"/>
    </row>
    <row r="6" spans="1:17" ht="31.5" customHeight="1" x14ac:dyDescent="0.25">
      <c r="A6" s="1"/>
      <c r="B6" s="40"/>
      <c r="C6" s="4" t="s">
        <v>57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51</v>
      </c>
      <c r="J6" s="4" t="s">
        <v>52</v>
      </c>
      <c r="K6" s="4" t="s">
        <v>58</v>
      </c>
      <c r="L6" s="32" t="s">
        <v>9</v>
      </c>
      <c r="M6" s="33" t="s">
        <v>8</v>
      </c>
      <c r="O6" s="1"/>
      <c r="P6" s="1"/>
      <c r="Q6" s="1"/>
    </row>
    <row r="7" spans="1:17" ht="21" customHeight="1" x14ac:dyDescent="0.25">
      <c r="A7" s="1"/>
      <c r="B7" s="8" t="s">
        <v>53</v>
      </c>
      <c r="C7" s="9">
        <f>+C8+C40</f>
        <v>2957.7966999999999</v>
      </c>
      <c r="D7" s="9">
        <f>+D8+D40</f>
        <v>445.07040000000006</v>
      </c>
      <c r="E7" s="9">
        <f t="shared" ref="E7:J7" si="0">+E8+E40</f>
        <v>369.52940000000001</v>
      </c>
      <c r="F7" s="9">
        <f t="shared" si="0"/>
        <v>373.42379999999997</v>
      </c>
      <c r="G7" s="9">
        <f t="shared" si="0"/>
        <v>812.99459999999999</v>
      </c>
      <c r="H7" s="9">
        <f t="shared" si="0"/>
        <v>367.86789999999996</v>
      </c>
      <c r="I7" s="9">
        <f t="shared" si="0"/>
        <v>371.57990000000001</v>
      </c>
      <c r="J7" s="9">
        <f t="shared" si="0"/>
        <v>400.81620000000009</v>
      </c>
      <c r="K7" s="9">
        <f t="shared" ref="K7:K43" si="1">SUM(D7:J7)</f>
        <v>3141.2822000000001</v>
      </c>
      <c r="L7" s="10">
        <f t="shared" ref="L7:L43" si="2">+K7-C7</f>
        <v>183.48550000000023</v>
      </c>
      <c r="M7" s="34">
        <f t="shared" ref="M7:M43" si="3">+L7/C7*100</f>
        <v>6.2034520492906173</v>
      </c>
      <c r="O7" s="13"/>
      <c r="P7" s="13"/>
      <c r="Q7" s="1"/>
    </row>
    <row r="8" spans="1:17" ht="21" customHeight="1" x14ac:dyDescent="0.25">
      <c r="A8" s="1"/>
      <c r="B8" s="14" t="s">
        <v>11</v>
      </c>
      <c r="C8" s="15">
        <f>+C9+C12+C16+C17+C24+C32</f>
        <v>2796.8004000000001</v>
      </c>
      <c r="D8" s="15">
        <f>+D9+D12+D16+D17+D24+D32</f>
        <v>431.26360000000005</v>
      </c>
      <c r="E8" s="15">
        <f t="shared" ref="E8:J8" si="4">+E9+E12+E16+E17+E24+E32</f>
        <v>337.62569999999999</v>
      </c>
      <c r="F8" s="15">
        <f t="shared" si="4"/>
        <v>354.02879999999999</v>
      </c>
      <c r="G8" s="15">
        <f t="shared" si="4"/>
        <v>789.94949999999994</v>
      </c>
      <c r="H8" s="15">
        <f t="shared" si="4"/>
        <v>349.70539999999994</v>
      </c>
      <c r="I8" s="15">
        <f t="shared" si="4"/>
        <v>354.92740000000003</v>
      </c>
      <c r="J8" s="15">
        <f t="shared" si="4"/>
        <v>367.14240000000007</v>
      </c>
      <c r="K8" s="15">
        <f t="shared" si="1"/>
        <v>2984.6428000000001</v>
      </c>
      <c r="L8" s="15">
        <f t="shared" si="2"/>
        <v>187.8424</v>
      </c>
      <c r="M8" s="17">
        <f t="shared" si="3"/>
        <v>6.7163319913712822</v>
      </c>
      <c r="O8" s="13"/>
      <c r="P8" s="13"/>
      <c r="Q8" s="13"/>
    </row>
    <row r="9" spans="1:17" ht="21" customHeight="1" x14ac:dyDescent="0.25">
      <c r="A9" s="1"/>
      <c r="B9" s="18" t="s">
        <v>12</v>
      </c>
      <c r="C9" s="15">
        <f>SUM(C10:C11)</f>
        <v>1116.8963000000001</v>
      </c>
      <c r="D9" s="15">
        <f>SUM(D10:D11)</f>
        <v>192.33270000000002</v>
      </c>
      <c r="E9" s="15">
        <f t="shared" ref="E9:J9" si="5">SUM(E10:E11)</f>
        <v>163.83519999999999</v>
      </c>
      <c r="F9" s="15">
        <f t="shared" si="5"/>
        <v>170.29769999999999</v>
      </c>
      <c r="G9" s="15">
        <f t="shared" si="5"/>
        <v>179.85860000000002</v>
      </c>
      <c r="H9" s="15">
        <f t="shared" si="5"/>
        <v>172.92249999999999</v>
      </c>
      <c r="I9" s="15">
        <f t="shared" si="5"/>
        <v>178.1773</v>
      </c>
      <c r="J9" s="15">
        <f t="shared" si="5"/>
        <v>177.58320000000003</v>
      </c>
      <c r="K9" s="15">
        <f t="shared" si="1"/>
        <v>1235.0072</v>
      </c>
      <c r="L9" s="15">
        <f t="shared" si="2"/>
        <v>118.1108999999999</v>
      </c>
      <c r="M9" s="17">
        <f t="shared" si="3"/>
        <v>10.574920876718805</v>
      </c>
      <c r="O9" s="13"/>
      <c r="P9" s="13"/>
      <c r="Q9" s="13"/>
    </row>
    <row r="10" spans="1:17" ht="12.75" customHeight="1" x14ac:dyDescent="0.25">
      <c r="A10" s="1"/>
      <c r="B10" s="19" t="s">
        <v>13</v>
      </c>
      <c r="C10" s="20">
        <v>540.45120000000009</v>
      </c>
      <c r="D10" s="20">
        <v>106.08160000000001</v>
      </c>
      <c r="E10" s="20">
        <v>82.167699999999996</v>
      </c>
      <c r="F10" s="20">
        <v>79.611399999999989</v>
      </c>
      <c r="G10" s="20">
        <v>82.217799999999997</v>
      </c>
      <c r="H10" s="20">
        <v>76.899799999999985</v>
      </c>
      <c r="I10" s="20">
        <v>78.632800000000003</v>
      </c>
      <c r="J10" s="20">
        <v>77.779200000000017</v>
      </c>
      <c r="K10" s="20">
        <f t="shared" si="1"/>
        <v>583.39030000000002</v>
      </c>
      <c r="L10" s="20">
        <f t="shared" si="2"/>
        <v>42.939099999999939</v>
      </c>
      <c r="M10" s="22">
        <f t="shared" si="3"/>
        <v>7.9450466573115079</v>
      </c>
      <c r="O10" s="13"/>
      <c r="P10" s="13"/>
      <c r="Q10" s="13"/>
    </row>
    <row r="11" spans="1:17" ht="12.75" customHeight="1" x14ac:dyDescent="0.25">
      <c r="A11" s="1"/>
      <c r="B11" s="19" t="s">
        <v>14</v>
      </c>
      <c r="C11" s="20">
        <v>576.44510000000002</v>
      </c>
      <c r="D11" s="20">
        <v>86.251100000000008</v>
      </c>
      <c r="E11" s="20">
        <v>81.667500000000004</v>
      </c>
      <c r="F11" s="20">
        <v>90.686300000000003</v>
      </c>
      <c r="G11" s="20">
        <v>97.640800000000013</v>
      </c>
      <c r="H11" s="20">
        <v>96.0227</v>
      </c>
      <c r="I11" s="20">
        <v>99.544499999999999</v>
      </c>
      <c r="J11" s="20">
        <v>99.804000000000002</v>
      </c>
      <c r="K11" s="20">
        <f t="shared" si="1"/>
        <v>651.61689999999999</v>
      </c>
      <c r="L11" s="20">
        <f t="shared" si="2"/>
        <v>75.171799999999962</v>
      </c>
      <c r="M11" s="22">
        <f t="shared" si="3"/>
        <v>13.040582702498464</v>
      </c>
      <c r="O11" s="13"/>
      <c r="P11" s="13"/>
      <c r="Q11" s="13"/>
    </row>
    <row r="12" spans="1:17" ht="21" customHeight="1" x14ac:dyDescent="0.25">
      <c r="A12" s="1"/>
      <c r="B12" s="18" t="s">
        <v>15</v>
      </c>
      <c r="C12" s="15">
        <f>SUM(C13:C15)</f>
        <v>1215.4665</v>
      </c>
      <c r="D12" s="15">
        <f>SUM(D13:D15)</f>
        <v>176.99329999999998</v>
      </c>
      <c r="E12" s="15">
        <f t="shared" ref="E12:J12" si="6">SUM(E13:E15)</f>
        <v>116.3788</v>
      </c>
      <c r="F12" s="15">
        <f t="shared" si="6"/>
        <v>125.97929999999999</v>
      </c>
      <c r="G12" s="15">
        <f t="shared" si="6"/>
        <v>480.20399999999995</v>
      </c>
      <c r="H12" s="15">
        <f t="shared" si="6"/>
        <v>116.86939999999998</v>
      </c>
      <c r="I12" s="15">
        <f t="shared" si="6"/>
        <v>116.9986</v>
      </c>
      <c r="J12" s="15">
        <f t="shared" si="6"/>
        <v>128.7724</v>
      </c>
      <c r="K12" s="15">
        <f t="shared" si="1"/>
        <v>1262.1958</v>
      </c>
      <c r="L12" s="15">
        <f t="shared" si="2"/>
        <v>46.729299999999967</v>
      </c>
      <c r="M12" s="17">
        <f t="shared" si="3"/>
        <v>3.8445568018534422</v>
      </c>
      <c r="O12" s="13"/>
      <c r="P12" s="13"/>
      <c r="Q12" s="13"/>
    </row>
    <row r="13" spans="1:17" ht="12.75" customHeight="1" x14ac:dyDescent="0.25">
      <c r="A13" s="1"/>
      <c r="B13" s="19" t="s">
        <v>13</v>
      </c>
      <c r="C13" s="20">
        <v>424.31120000000004</v>
      </c>
      <c r="D13" s="20">
        <v>7.3107000000000006</v>
      </c>
      <c r="E13" s="20">
        <v>6.7798999999999996</v>
      </c>
      <c r="F13" s="20">
        <v>18.344999999999999</v>
      </c>
      <c r="G13" s="20">
        <v>362.57089999999994</v>
      </c>
      <c r="H13" s="20">
        <v>13.860700000000001</v>
      </c>
      <c r="I13" s="20">
        <v>11.829700000000003</v>
      </c>
      <c r="J13" s="20">
        <v>9.9280000000000008</v>
      </c>
      <c r="K13" s="20">
        <f t="shared" si="1"/>
        <v>430.62489999999997</v>
      </c>
      <c r="L13" s="20">
        <f t="shared" si="2"/>
        <v>6.3136999999999261</v>
      </c>
      <c r="M13" s="22">
        <f t="shared" si="3"/>
        <v>1.4879880615925116</v>
      </c>
      <c r="O13" s="13"/>
      <c r="P13" s="13"/>
      <c r="Q13" s="13"/>
    </row>
    <row r="14" spans="1:17" ht="12.75" customHeight="1" x14ac:dyDescent="0.25">
      <c r="A14" s="1"/>
      <c r="B14" s="19" t="s">
        <v>16</v>
      </c>
      <c r="C14" s="20">
        <v>540.09950000000003</v>
      </c>
      <c r="D14" s="20">
        <v>118.07399999999998</v>
      </c>
      <c r="E14" s="20">
        <v>66.706800000000001</v>
      </c>
      <c r="F14" s="20">
        <v>68.030699999999996</v>
      </c>
      <c r="G14" s="20">
        <v>77.493499999999983</v>
      </c>
      <c r="H14" s="20">
        <v>73.221399999999988</v>
      </c>
      <c r="I14" s="20">
        <v>73.712199999999996</v>
      </c>
      <c r="J14" s="20">
        <v>86.485300000000009</v>
      </c>
      <c r="K14" s="20">
        <f t="shared" si="1"/>
        <v>563.72389999999996</v>
      </c>
      <c r="L14" s="20">
        <f t="shared" si="2"/>
        <v>23.624399999999923</v>
      </c>
      <c r="M14" s="22">
        <f t="shared" si="3"/>
        <v>4.3740829236094312</v>
      </c>
      <c r="O14" s="13"/>
      <c r="P14" s="13"/>
      <c r="Q14" s="13"/>
    </row>
    <row r="15" spans="1:17" ht="12.75" customHeight="1" x14ac:dyDescent="0.25">
      <c r="A15" s="1"/>
      <c r="B15" s="19" t="s">
        <v>17</v>
      </c>
      <c r="C15" s="20">
        <v>251.05579999999998</v>
      </c>
      <c r="D15" s="20">
        <v>51.608599999999996</v>
      </c>
      <c r="E15" s="20">
        <v>42.892099999999999</v>
      </c>
      <c r="F15" s="20">
        <v>39.603599999999993</v>
      </c>
      <c r="G15" s="20">
        <v>40.139600000000002</v>
      </c>
      <c r="H15" s="20">
        <v>29.787299999999991</v>
      </c>
      <c r="I15" s="20">
        <v>31.456700000000001</v>
      </c>
      <c r="J15" s="20">
        <v>32.359099999999998</v>
      </c>
      <c r="K15" s="20">
        <f t="shared" si="1"/>
        <v>267.84699999999998</v>
      </c>
      <c r="L15" s="20">
        <f t="shared" si="2"/>
        <v>16.791200000000003</v>
      </c>
      <c r="M15" s="22">
        <f t="shared" si="3"/>
        <v>6.6882342491191222</v>
      </c>
      <c r="O15" s="13"/>
      <c r="P15" s="13"/>
      <c r="Q15" s="13"/>
    </row>
    <row r="16" spans="1:17" ht="21" customHeight="1" x14ac:dyDescent="0.25">
      <c r="A16" s="1"/>
      <c r="B16" s="18" t="s">
        <v>54</v>
      </c>
      <c r="C16" s="15">
        <v>114.91049999999997</v>
      </c>
      <c r="D16" s="15">
        <v>17.235199999999999</v>
      </c>
      <c r="E16" s="15">
        <v>16.258099999999999</v>
      </c>
      <c r="F16" s="15">
        <v>17.325400000000002</v>
      </c>
      <c r="G16" s="15">
        <v>17.550900000000002</v>
      </c>
      <c r="H16" s="15">
        <v>18.432400000000001</v>
      </c>
      <c r="I16" s="15">
        <v>18.486900000000002</v>
      </c>
      <c r="J16" s="15">
        <v>19.523299999999995</v>
      </c>
      <c r="K16" s="15">
        <f t="shared" si="1"/>
        <v>124.8122</v>
      </c>
      <c r="L16" s="15">
        <f t="shared" si="2"/>
        <v>9.9017000000000337</v>
      </c>
      <c r="M16" s="17">
        <f t="shared" si="3"/>
        <v>8.6168800936381231</v>
      </c>
      <c r="O16" s="13"/>
      <c r="P16" s="13"/>
      <c r="Q16" s="13"/>
    </row>
    <row r="17" spans="1:17" ht="21" customHeight="1" x14ac:dyDescent="0.25">
      <c r="A17" s="1"/>
      <c r="B17" s="18" t="s">
        <v>19</v>
      </c>
      <c r="C17" s="15">
        <f>SUM(C18:C23)</f>
        <v>97.831299999999999</v>
      </c>
      <c r="D17" s="15">
        <f>SUM(D18:D23)</f>
        <v>16.3614</v>
      </c>
      <c r="E17" s="15">
        <f t="shared" ref="E17:J17" si="7">SUM(E18:E23)</f>
        <v>12.8104</v>
      </c>
      <c r="F17" s="15">
        <f t="shared" si="7"/>
        <v>13.351199999999999</v>
      </c>
      <c r="G17" s="15">
        <f t="shared" si="7"/>
        <v>16.274800000000003</v>
      </c>
      <c r="H17" s="15">
        <f t="shared" si="7"/>
        <v>13.664900000000001</v>
      </c>
      <c r="I17" s="15">
        <f t="shared" si="7"/>
        <v>14.4529</v>
      </c>
      <c r="J17" s="15">
        <f t="shared" si="7"/>
        <v>14.2889</v>
      </c>
      <c r="K17" s="15">
        <f t="shared" si="1"/>
        <v>101.2045</v>
      </c>
      <c r="L17" s="15">
        <f t="shared" si="2"/>
        <v>3.3731999999999971</v>
      </c>
      <c r="M17" s="17">
        <f t="shared" si="3"/>
        <v>3.4479762611761235</v>
      </c>
      <c r="O17" s="13"/>
      <c r="P17" s="13"/>
      <c r="Q17" s="13"/>
    </row>
    <row r="18" spans="1:17" ht="12.75" customHeight="1" x14ac:dyDescent="0.25">
      <c r="A18" s="1"/>
      <c r="B18" s="19" t="s">
        <v>20</v>
      </c>
      <c r="C18" s="20">
        <v>11.8222</v>
      </c>
      <c r="D18" s="20">
        <v>1.6742999999999999</v>
      </c>
      <c r="E18" s="20">
        <v>1.5282</v>
      </c>
      <c r="F18" s="20">
        <v>1.9371999999999998</v>
      </c>
      <c r="G18" s="20">
        <v>1.7715999999999998</v>
      </c>
      <c r="H18" s="20">
        <v>1.9378</v>
      </c>
      <c r="I18" s="20">
        <v>1.744</v>
      </c>
      <c r="J18" s="20">
        <v>1.6933</v>
      </c>
      <c r="K18" s="20">
        <f t="shared" si="1"/>
        <v>12.286399999999999</v>
      </c>
      <c r="L18" s="20">
        <f t="shared" si="2"/>
        <v>0.46419999999999817</v>
      </c>
      <c r="M18" s="22">
        <f t="shared" si="3"/>
        <v>3.9265111400585182</v>
      </c>
      <c r="O18" s="13"/>
      <c r="P18" s="13"/>
      <c r="Q18" s="13"/>
    </row>
    <row r="19" spans="1:17" ht="12.75" customHeight="1" x14ac:dyDescent="0.25">
      <c r="A19" s="1"/>
      <c r="B19" s="19" t="s">
        <v>21</v>
      </c>
      <c r="C19" s="20">
        <v>37.343199999999996</v>
      </c>
      <c r="D19" s="20">
        <v>7.9197999999999986</v>
      </c>
      <c r="E19" s="20">
        <v>5.0691999999999995</v>
      </c>
      <c r="F19" s="20">
        <v>5.5548000000000002</v>
      </c>
      <c r="G19" s="20">
        <v>6.6596000000000011</v>
      </c>
      <c r="H19" s="20">
        <v>5.56</v>
      </c>
      <c r="I19" s="20">
        <v>5.7466999999999997</v>
      </c>
      <c r="J19" s="20">
        <v>5.5956999999999999</v>
      </c>
      <c r="K19" s="20">
        <f t="shared" si="1"/>
        <v>42.105799999999995</v>
      </c>
      <c r="L19" s="20">
        <f t="shared" si="2"/>
        <v>4.7625999999999991</v>
      </c>
      <c r="M19" s="22">
        <f t="shared" si="3"/>
        <v>12.753593693095395</v>
      </c>
      <c r="O19" s="13"/>
      <c r="P19" s="13"/>
      <c r="Q19" s="13"/>
    </row>
    <row r="20" spans="1:17" ht="12.75" customHeight="1" x14ac:dyDescent="0.25">
      <c r="A20" s="1"/>
      <c r="B20" s="19" t="s">
        <v>22</v>
      </c>
      <c r="C20" s="20">
        <v>15.204700000000001</v>
      </c>
      <c r="D20" s="20">
        <v>1.9402000000000004</v>
      </c>
      <c r="E20" s="20">
        <v>2.0547</v>
      </c>
      <c r="F20" s="20">
        <v>1.4404000000000001</v>
      </c>
      <c r="G20" s="20">
        <v>2.5089000000000001</v>
      </c>
      <c r="H20" s="20">
        <v>1.5113000000000001</v>
      </c>
      <c r="I20" s="20">
        <v>2.2303000000000002</v>
      </c>
      <c r="J20" s="20">
        <v>2.2275</v>
      </c>
      <c r="K20" s="20">
        <f t="shared" si="1"/>
        <v>13.9133</v>
      </c>
      <c r="L20" s="20">
        <f t="shared" si="2"/>
        <v>-1.2914000000000012</v>
      </c>
      <c r="M20" s="22">
        <f t="shared" si="3"/>
        <v>-8.4934263747393981</v>
      </c>
      <c r="O20" s="13"/>
      <c r="P20" s="13"/>
      <c r="Q20" s="13"/>
    </row>
    <row r="21" spans="1:17" ht="12.75" customHeight="1" x14ac:dyDescent="0.25">
      <c r="A21" s="1"/>
      <c r="B21" s="19" t="s">
        <v>23</v>
      </c>
      <c r="C21" s="20">
        <v>28.910499999999999</v>
      </c>
      <c r="D21" s="20">
        <v>4.3136999999999999</v>
      </c>
      <c r="E21" s="20">
        <v>3.633</v>
      </c>
      <c r="F21" s="20">
        <v>3.9474999999999998</v>
      </c>
      <c r="G21" s="20">
        <v>4.6133000000000006</v>
      </c>
      <c r="H21" s="20">
        <v>3.9929000000000001</v>
      </c>
      <c r="I21" s="20">
        <v>4.1447000000000012</v>
      </c>
      <c r="J21" s="20">
        <v>4.0030000000000001</v>
      </c>
      <c r="K21" s="20">
        <f t="shared" si="1"/>
        <v>28.648099999999999</v>
      </c>
      <c r="L21" s="20">
        <f t="shared" si="2"/>
        <v>-0.26239999999999952</v>
      </c>
      <c r="M21" s="22">
        <f t="shared" si="3"/>
        <v>-0.90762871621037178</v>
      </c>
      <c r="O21" s="13"/>
      <c r="P21" s="13"/>
      <c r="Q21" s="13"/>
    </row>
    <row r="22" spans="1:17" ht="12.75" customHeight="1" x14ac:dyDescent="0.25">
      <c r="A22" s="1"/>
      <c r="B22" s="19" t="s">
        <v>24</v>
      </c>
      <c r="C22" s="20">
        <v>0.47150000000000003</v>
      </c>
      <c r="D22" s="20">
        <v>0.1019</v>
      </c>
      <c r="E22" s="20">
        <v>9.5299999999999996E-2</v>
      </c>
      <c r="F22" s="20">
        <v>0.1017</v>
      </c>
      <c r="G22" s="20">
        <v>0.14030000000000001</v>
      </c>
      <c r="H22" s="20">
        <v>7.8900000000000012E-2</v>
      </c>
      <c r="I22" s="20">
        <v>5.5200000000000006E-2</v>
      </c>
      <c r="J22" s="20">
        <v>8.1099999999999992E-2</v>
      </c>
      <c r="K22" s="20">
        <f t="shared" si="1"/>
        <v>0.65439999999999998</v>
      </c>
      <c r="L22" s="20">
        <f t="shared" si="2"/>
        <v>0.18289999999999995</v>
      </c>
      <c r="M22" s="22">
        <f t="shared" si="3"/>
        <v>38.791092258748662</v>
      </c>
      <c r="O22" s="13"/>
      <c r="P22" s="13"/>
      <c r="Q22" s="13"/>
    </row>
    <row r="23" spans="1:17" ht="12.75" customHeight="1" x14ac:dyDescent="0.25">
      <c r="A23" s="1"/>
      <c r="B23" s="19" t="s">
        <v>25</v>
      </c>
      <c r="C23" s="20">
        <v>4.0792000000000002</v>
      </c>
      <c r="D23" s="20">
        <v>0.41149999999999998</v>
      </c>
      <c r="E23" s="20">
        <v>0.43</v>
      </c>
      <c r="F23" s="20">
        <v>0.36960000000000004</v>
      </c>
      <c r="G23" s="20">
        <v>0.58110000000000006</v>
      </c>
      <c r="H23" s="20">
        <v>0.58399999999999996</v>
      </c>
      <c r="I23" s="20">
        <v>0.53200000000000003</v>
      </c>
      <c r="J23" s="20">
        <v>0.68829999999999991</v>
      </c>
      <c r="K23" s="20">
        <f t="shared" si="1"/>
        <v>3.5965000000000003</v>
      </c>
      <c r="L23" s="20">
        <f t="shared" si="2"/>
        <v>-0.48269999999999991</v>
      </c>
      <c r="M23" s="22">
        <f t="shared" si="3"/>
        <v>-11.833202588742887</v>
      </c>
      <c r="O23" s="13"/>
      <c r="P23" s="13"/>
      <c r="Q23" s="13"/>
    </row>
    <row r="24" spans="1:17" ht="21" customHeight="1" x14ac:dyDescent="0.25">
      <c r="A24" s="1"/>
      <c r="B24" s="18" t="s">
        <v>26</v>
      </c>
      <c r="C24" s="15">
        <f>SUM(C25:C29)</f>
        <v>72.574300000000008</v>
      </c>
      <c r="D24" s="15">
        <f>SUM(D25:D29)</f>
        <v>11.308199999999999</v>
      </c>
      <c r="E24" s="15">
        <f>SUM(E25:E29)</f>
        <v>10.596299999999999</v>
      </c>
      <c r="F24" s="15">
        <f>SUM(F25:F29)</f>
        <v>10.343299999999999</v>
      </c>
      <c r="G24" s="15">
        <f t="shared" ref="G24:J24" si="8">SUM(G25:G29)</f>
        <v>9.9620999999999995</v>
      </c>
      <c r="H24" s="15">
        <f t="shared" si="8"/>
        <v>11.1671</v>
      </c>
      <c r="I24" s="15">
        <f t="shared" si="8"/>
        <v>11.5008</v>
      </c>
      <c r="J24" s="15">
        <f t="shared" si="8"/>
        <v>10.899199999999999</v>
      </c>
      <c r="K24" s="15">
        <f t="shared" si="1"/>
        <v>75.776999999999987</v>
      </c>
      <c r="L24" s="15">
        <f t="shared" si="2"/>
        <v>3.2026999999999788</v>
      </c>
      <c r="M24" s="17">
        <f t="shared" si="3"/>
        <v>4.412994682690675</v>
      </c>
      <c r="O24" s="13"/>
      <c r="P24" s="13"/>
      <c r="Q24" s="13"/>
    </row>
    <row r="25" spans="1:17" ht="12.75" customHeight="1" x14ac:dyDescent="0.25">
      <c r="A25" s="1"/>
      <c r="B25" s="19" t="s">
        <v>27</v>
      </c>
      <c r="C25" s="20">
        <v>13.3527</v>
      </c>
      <c r="D25" s="20">
        <v>1.6556</v>
      </c>
      <c r="E25" s="20">
        <v>1.9761</v>
      </c>
      <c r="F25" s="20">
        <v>2.0331999999999999</v>
      </c>
      <c r="G25" s="20">
        <v>1.6408000000000003</v>
      </c>
      <c r="H25" s="20">
        <v>1.8606</v>
      </c>
      <c r="I25" s="20">
        <v>2.4864999999999999</v>
      </c>
      <c r="J25" s="20">
        <v>1.9651000000000001</v>
      </c>
      <c r="K25" s="20">
        <f t="shared" si="1"/>
        <v>13.617899999999999</v>
      </c>
      <c r="L25" s="20">
        <f t="shared" si="2"/>
        <v>0.26519999999999833</v>
      </c>
      <c r="M25" s="22">
        <f t="shared" si="3"/>
        <v>1.9861151677188758</v>
      </c>
      <c r="O25" s="13"/>
      <c r="P25" s="13"/>
      <c r="Q25" s="13"/>
    </row>
    <row r="26" spans="1:17" ht="12.75" customHeight="1" x14ac:dyDescent="0.25">
      <c r="A26" s="1"/>
      <c r="B26" s="19" t="s">
        <v>28</v>
      </c>
      <c r="C26" s="20">
        <v>1.0372000000000001</v>
      </c>
      <c r="D26" s="20">
        <v>0.13519999999999999</v>
      </c>
      <c r="E26" s="20">
        <v>0.1416</v>
      </c>
      <c r="F26" s="20">
        <v>0.17100000000000001</v>
      </c>
      <c r="G26" s="20">
        <v>0.1195</v>
      </c>
      <c r="H26" s="20">
        <v>0.12369999999999999</v>
      </c>
      <c r="I26" s="20">
        <v>0.23430000000000001</v>
      </c>
      <c r="J26" s="20">
        <v>0.25599999999999995</v>
      </c>
      <c r="K26" s="20">
        <f t="shared" si="1"/>
        <v>1.1813</v>
      </c>
      <c r="L26" s="20">
        <f t="shared" si="2"/>
        <v>0.14409999999999989</v>
      </c>
      <c r="M26" s="22">
        <f t="shared" si="3"/>
        <v>13.893173929811017</v>
      </c>
      <c r="O26" s="13"/>
      <c r="P26" s="13"/>
      <c r="Q26" s="13"/>
    </row>
    <row r="27" spans="1:17" ht="12.75" hidden="1" customHeight="1" x14ac:dyDescent="0.25">
      <c r="A27" s="1"/>
      <c r="B27" s="19" t="s">
        <v>29</v>
      </c>
      <c r="C27" s="20"/>
      <c r="D27" s="20"/>
      <c r="E27" s="20"/>
      <c r="F27" s="20"/>
      <c r="G27" s="20"/>
      <c r="H27" s="20"/>
      <c r="I27" s="20"/>
      <c r="J27" s="20"/>
      <c r="K27" s="20">
        <f t="shared" si="1"/>
        <v>0</v>
      </c>
      <c r="L27" s="20">
        <f t="shared" si="2"/>
        <v>0</v>
      </c>
      <c r="M27" s="24" t="e">
        <f t="shared" si="3"/>
        <v>#DIV/0!</v>
      </c>
      <c r="O27" s="13"/>
      <c r="P27" s="13"/>
      <c r="Q27" s="13"/>
    </row>
    <row r="28" spans="1:17" ht="12.75" customHeight="1" x14ac:dyDescent="0.25">
      <c r="A28" s="1"/>
      <c r="B28" s="19" t="s">
        <v>30</v>
      </c>
      <c r="C28" s="20">
        <v>7.8426999999999998</v>
      </c>
      <c r="D28" s="20">
        <v>1.2114</v>
      </c>
      <c r="E28" s="20">
        <v>0.96860000000000013</v>
      </c>
      <c r="F28" s="20">
        <v>0.97620000000000018</v>
      </c>
      <c r="G28" s="20">
        <v>1.1371000000000002</v>
      </c>
      <c r="H28" s="20">
        <v>1.7015</v>
      </c>
      <c r="I28" s="20">
        <v>1.3089999999999999</v>
      </c>
      <c r="J28" s="20">
        <v>1.3080999999999998</v>
      </c>
      <c r="K28" s="20">
        <f t="shared" si="1"/>
        <v>8.6119000000000003</v>
      </c>
      <c r="L28" s="20">
        <f t="shared" si="2"/>
        <v>0.76920000000000055</v>
      </c>
      <c r="M28" s="22">
        <f t="shared" si="3"/>
        <v>9.8078467874584074</v>
      </c>
      <c r="O28" s="13"/>
      <c r="P28" s="13"/>
      <c r="Q28" s="13"/>
    </row>
    <row r="29" spans="1:17" ht="12.75" customHeight="1" x14ac:dyDescent="0.25">
      <c r="A29" s="1"/>
      <c r="B29" s="19" t="s">
        <v>31</v>
      </c>
      <c r="C29" s="20">
        <f>+C30+C31</f>
        <v>50.341700000000003</v>
      </c>
      <c r="D29" s="20">
        <f>+D30+D31</f>
        <v>8.3059999999999992</v>
      </c>
      <c r="E29" s="20">
        <f t="shared" ref="E29:J29" si="9">+E30+E31</f>
        <v>7.51</v>
      </c>
      <c r="F29" s="20">
        <f t="shared" si="9"/>
        <v>7.1629000000000005</v>
      </c>
      <c r="G29" s="20">
        <f t="shared" si="9"/>
        <v>7.0647000000000002</v>
      </c>
      <c r="H29" s="20">
        <f t="shared" si="9"/>
        <v>7.4812999999999992</v>
      </c>
      <c r="I29" s="20">
        <f t="shared" si="9"/>
        <v>7.4710000000000001</v>
      </c>
      <c r="J29" s="20">
        <f t="shared" si="9"/>
        <v>7.3699999999999992</v>
      </c>
      <c r="K29" s="20">
        <f t="shared" si="1"/>
        <v>52.365899999999989</v>
      </c>
      <c r="L29" s="20">
        <f t="shared" si="2"/>
        <v>2.0241999999999862</v>
      </c>
      <c r="M29" s="22">
        <f t="shared" si="3"/>
        <v>4.0209210257102681</v>
      </c>
      <c r="O29" s="13"/>
      <c r="P29" s="13"/>
      <c r="Q29" s="13"/>
    </row>
    <row r="30" spans="1:17" ht="12.75" customHeight="1" x14ac:dyDescent="0.25">
      <c r="A30" s="1"/>
      <c r="B30" s="25" t="s">
        <v>32</v>
      </c>
      <c r="C30" s="20">
        <v>31.447400000000002</v>
      </c>
      <c r="D30" s="20">
        <v>5.1650999999999998</v>
      </c>
      <c r="E30" s="20">
        <v>4.5611999999999995</v>
      </c>
      <c r="F30" s="20">
        <v>4.5966000000000005</v>
      </c>
      <c r="G30" s="20">
        <v>4.4074</v>
      </c>
      <c r="H30" s="20">
        <v>4.6371999999999991</v>
      </c>
      <c r="I30" s="20">
        <v>4.5857000000000001</v>
      </c>
      <c r="J30" s="20">
        <v>4.6717999999999993</v>
      </c>
      <c r="K30" s="20">
        <f t="shared" si="1"/>
        <v>32.625</v>
      </c>
      <c r="L30" s="20">
        <f t="shared" si="2"/>
        <v>1.1775999999999982</v>
      </c>
      <c r="M30" s="22">
        <f t="shared" si="3"/>
        <v>3.744665695733187</v>
      </c>
      <c r="O30" s="13"/>
      <c r="P30" s="13"/>
      <c r="Q30" s="13"/>
    </row>
    <row r="31" spans="1:17" ht="12.75" customHeight="1" x14ac:dyDescent="0.25">
      <c r="A31" s="1"/>
      <c r="B31" s="25" t="s">
        <v>33</v>
      </c>
      <c r="C31" s="20">
        <v>18.894299999999998</v>
      </c>
      <c r="D31" s="20">
        <v>3.1408999999999998</v>
      </c>
      <c r="E31" s="20">
        <v>2.9487999999999999</v>
      </c>
      <c r="F31" s="20">
        <v>2.5662999999999996</v>
      </c>
      <c r="G31" s="20">
        <v>2.6572999999999998</v>
      </c>
      <c r="H31" s="20">
        <v>2.8441000000000001</v>
      </c>
      <c r="I31" s="20">
        <v>2.8853</v>
      </c>
      <c r="J31" s="20">
        <v>2.6981999999999999</v>
      </c>
      <c r="K31" s="20">
        <f t="shared" si="1"/>
        <v>19.7409</v>
      </c>
      <c r="L31" s="20">
        <f t="shared" si="2"/>
        <v>0.84660000000000224</v>
      </c>
      <c r="M31" s="22">
        <f t="shared" si="3"/>
        <v>4.4807164065353167</v>
      </c>
      <c r="O31" s="13"/>
      <c r="P31" s="13"/>
      <c r="Q31" s="13"/>
    </row>
    <row r="32" spans="1:17" ht="21" customHeight="1" x14ac:dyDescent="0.25">
      <c r="A32" s="1"/>
      <c r="B32" s="18" t="s">
        <v>34</v>
      </c>
      <c r="C32" s="15">
        <f>SUM(C33:C39)</f>
        <v>179.1215</v>
      </c>
      <c r="D32" s="15">
        <f>SUM(D33:D39)</f>
        <v>17.032800000000002</v>
      </c>
      <c r="E32" s="15">
        <f t="shared" ref="E32:J32" si="10">SUM(E33:E39)</f>
        <v>17.7469</v>
      </c>
      <c r="F32" s="15">
        <f t="shared" si="10"/>
        <v>16.731899999999996</v>
      </c>
      <c r="G32" s="15">
        <f t="shared" si="10"/>
        <v>86.099099999999993</v>
      </c>
      <c r="H32" s="15">
        <f t="shared" si="10"/>
        <v>16.649100000000001</v>
      </c>
      <c r="I32" s="15">
        <f t="shared" si="10"/>
        <v>15.3109</v>
      </c>
      <c r="J32" s="15">
        <f t="shared" si="10"/>
        <v>16.075399999999998</v>
      </c>
      <c r="K32" s="15">
        <f t="shared" si="1"/>
        <v>185.64610000000002</v>
      </c>
      <c r="L32" s="15">
        <f t="shared" si="2"/>
        <v>6.5246000000000208</v>
      </c>
      <c r="M32" s="17">
        <f t="shared" si="3"/>
        <v>3.6425554721236821</v>
      </c>
      <c r="O32" s="13"/>
      <c r="P32" s="13"/>
      <c r="Q32" s="13"/>
    </row>
    <row r="33" spans="1:17" ht="15.75" customHeight="1" x14ac:dyDescent="0.25">
      <c r="A33" s="1"/>
      <c r="B33" s="19" t="s">
        <v>35</v>
      </c>
      <c r="C33" s="20">
        <v>6.3288000000000002</v>
      </c>
      <c r="D33" s="20">
        <v>0.72689999999999999</v>
      </c>
      <c r="E33" s="20">
        <v>0.98780000000000012</v>
      </c>
      <c r="F33" s="20">
        <v>0.94019999999999992</v>
      </c>
      <c r="G33" s="20">
        <v>1.073</v>
      </c>
      <c r="H33" s="20">
        <v>1.0494000000000001</v>
      </c>
      <c r="I33" s="20">
        <v>0.97250000000000003</v>
      </c>
      <c r="J33" s="20">
        <v>0.92159999999999986</v>
      </c>
      <c r="K33" s="20">
        <f t="shared" si="1"/>
        <v>6.6714000000000002</v>
      </c>
      <c r="L33" s="20">
        <f t="shared" si="2"/>
        <v>0.34260000000000002</v>
      </c>
      <c r="M33" s="22">
        <f t="shared" si="3"/>
        <v>5.4133485020857037</v>
      </c>
      <c r="O33" s="13"/>
      <c r="P33" s="13"/>
      <c r="Q33" s="13"/>
    </row>
    <row r="34" spans="1:17" ht="15.75" customHeight="1" x14ac:dyDescent="0.25">
      <c r="A34" s="1"/>
      <c r="B34" s="19" t="s">
        <v>36</v>
      </c>
      <c r="C34" s="20">
        <v>51.472199999999994</v>
      </c>
      <c r="D34" s="20">
        <v>7.9833999999999996</v>
      </c>
      <c r="E34" s="20">
        <v>8.3390000000000004</v>
      </c>
      <c r="F34" s="20">
        <v>7.1247999999999996</v>
      </c>
      <c r="G34" s="20">
        <v>8.7914999999999992</v>
      </c>
      <c r="H34" s="20">
        <v>7.5223999999999993</v>
      </c>
      <c r="I34" s="20">
        <v>6.9097000000000008</v>
      </c>
      <c r="J34" s="20">
        <v>7.1701999999999995</v>
      </c>
      <c r="K34" s="20">
        <f t="shared" si="1"/>
        <v>53.841000000000001</v>
      </c>
      <c r="L34" s="20">
        <f t="shared" si="2"/>
        <v>2.3688000000000073</v>
      </c>
      <c r="M34" s="22">
        <f t="shared" si="3"/>
        <v>4.6020958886544729</v>
      </c>
      <c r="O34" s="13"/>
      <c r="P34" s="13"/>
      <c r="Q34" s="13"/>
    </row>
    <row r="35" spans="1:17" ht="15.75" customHeight="1" x14ac:dyDescent="0.25">
      <c r="A35" s="1"/>
      <c r="B35" s="19" t="s">
        <v>37</v>
      </c>
      <c r="C35" s="20">
        <v>25.883099999999999</v>
      </c>
      <c r="D35" s="20">
        <v>4.0125000000000002</v>
      </c>
      <c r="E35" s="20">
        <v>4.1756000000000002</v>
      </c>
      <c r="F35" s="20">
        <v>3.5871</v>
      </c>
      <c r="G35" s="20">
        <v>4.4226000000000001</v>
      </c>
      <c r="H35" s="20">
        <v>3.7776000000000001</v>
      </c>
      <c r="I35" s="20">
        <v>3.4569000000000001</v>
      </c>
      <c r="J35" s="20">
        <v>3.6033999999999997</v>
      </c>
      <c r="K35" s="20">
        <f t="shared" si="1"/>
        <v>27.035700000000002</v>
      </c>
      <c r="L35" s="20">
        <f t="shared" si="2"/>
        <v>1.1526000000000032</v>
      </c>
      <c r="M35" s="22">
        <f t="shared" si="3"/>
        <v>4.4530987401045596</v>
      </c>
      <c r="O35" s="13"/>
      <c r="P35" s="13"/>
      <c r="Q35" s="13"/>
    </row>
    <row r="36" spans="1:17" ht="15.75" customHeight="1" x14ac:dyDescent="0.25">
      <c r="A36" s="1"/>
      <c r="B36" s="19" t="s">
        <v>38</v>
      </c>
      <c r="C36" s="20">
        <v>0.7157</v>
      </c>
      <c r="D36" s="20">
        <v>0</v>
      </c>
      <c r="E36" s="20">
        <v>0</v>
      </c>
      <c r="F36" s="20">
        <v>0.20379999999999998</v>
      </c>
      <c r="G36" s="20">
        <v>0.35830000000000001</v>
      </c>
      <c r="H36" s="20">
        <v>0</v>
      </c>
      <c r="I36" s="20">
        <v>0</v>
      </c>
      <c r="J36" s="20">
        <v>0.29710000000000003</v>
      </c>
      <c r="K36" s="20">
        <f t="shared" si="1"/>
        <v>0.85920000000000007</v>
      </c>
      <c r="L36" s="20">
        <f t="shared" si="2"/>
        <v>0.14350000000000007</v>
      </c>
      <c r="M36" s="22">
        <f t="shared" si="3"/>
        <v>20.050300405197717</v>
      </c>
      <c r="O36" s="13"/>
      <c r="P36" s="13"/>
      <c r="Q36" s="13"/>
    </row>
    <row r="37" spans="1:17" ht="15.75" hidden="1" customHeight="1" x14ac:dyDescent="0.25">
      <c r="A37" s="1"/>
      <c r="B37" s="19" t="s">
        <v>39</v>
      </c>
      <c r="C37" s="20"/>
      <c r="D37" s="20"/>
      <c r="E37" s="20"/>
      <c r="F37" s="20"/>
      <c r="G37" s="20"/>
      <c r="H37" s="20"/>
      <c r="I37" s="20"/>
      <c r="J37" s="20"/>
      <c r="K37" s="20">
        <f t="shared" si="1"/>
        <v>0</v>
      </c>
      <c r="L37" s="20">
        <f t="shared" si="2"/>
        <v>0</v>
      </c>
      <c r="M37" s="24" t="e">
        <f t="shared" si="3"/>
        <v>#DIV/0!</v>
      </c>
      <c r="O37" s="13"/>
      <c r="P37" s="13"/>
      <c r="Q37" s="13"/>
    </row>
    <row r="38" spans="1:17" ht="15.75" customHeight="1" x14ac:dyDescent="0.25">
      <c r="A38" s="1"/>
      <c r="B38" s="19" t="s">
        <v>60</v>
      </c>
      <c r="C38" s="20">
        <v>28.182599999999997</v>
      </c>
      <c r="D38" s="20">
        <v>4.3045</v>
      </c>
      <c r="E38" s="20">
        <v>3.9008999999999996</v>
      </c>
      <c r="F38" s="20">
        <v>3.0414000000000003</v>
      </c>
      <c r="G38" s="20">
        <v>4.4607999999999999</v>
      </c>
      <c r="H38" s="20">
        <v>3.9893999999999998</v>
      </c>
      <c r="I38" s="20">
        <v>3.9615999999999993</v>
      </c>
      <c r="J38" s="20">
        <v>4.0830000000000002</v>
      </c>
      <c r="K38" s="20">
        <f t="shared" si="1"/>
        <v>27.741599999999998</v>
      </c>
      <c r="L38" s="20">
        <f t="shared" si="2"/>
        <v>-0.44099999999999895</v>
      </c>
      <c r="M38" s="22">
        <f t="shared" si="3"/>
        <v>-1.5647952992271792</v>
      </c>
      <c r="O38" s="13"/>
      <c r="P38" s="13"/>
      <c r="Q38" s="13"/>
    </row>
    <row r="39" spans="1:17" ht="15.75" customHeight="1" x14ac:dyDescent="0.25">
      <c r="A39" s="1"/>
      <c r="B39" s="19" t="s">
        <v>61</v>
      </c>
      <c r="C39" s="20">
        <v>66.539100000000005</v>
      </c>
      <c r="D39" s="20">
        <v>5.4999999999999997E-3</v>
      </c>
      <c r="E39" s="20">
        <v>0.34360000000000002</v>
      </c>
      <c r="F39" s="20">
        <v>1.8346</v>
      </c>
      <c r="G39" s="20">
        <v>66.992899999999992</v>
      </c>
      <c r="H39" s="20">
        <v>0.31029999999999996</v>
      </c>
      <c r="I39" s="20">
        <v>1.0199999999999999E-2</v>
      </c>
      <c r="J39" s="20">
        <v>1E-4</v>
      </c>
      <c r="K39" s="20">
        <f t="shared" si="1"/>
        <v>69.497199999999992</v>
      </c>
      <c r="L39" s="20">
        <f t="shared" si="2"/>
        <v>2.9580999999999875</v>
      </c>
      <c r="M39" s="22">
        <f t="shared" si="3"/>
        <v>4.4456567642183131</v>
      </c>
      <c r="O39" s="13"/>
      <c r="P39" s="13"/>
      <c r="Q39" s="13"/>
    </row>
    <row r="40" spans="1:17" ht="21" customHeight="1" x14ac:dyDescent="0.25">
      <c r="A40" s="1"/>
      <c r="B40" s="14" t="s">
        <v>40</v>
      </c>
      <c r="C40" s="15">
        <f>SUM(C41:C43)</f>
        <v>160.99629999999999</v>
      </c>
      <c r="D40" s="15">
        <f>SUM(D41:D43)</f>
        <v>13.806799999999999</v>
      </c>
      <c r="E40" s="15">
        <f t="shared" ref="E40:J40" si="11">SUM(E41:E43)</f>
        <v>31.903700000000001</v>
      </c>
      <c r="F40" s="15">
        <f t="shared" si="11"/>
        <v>19.394999999999996</v>
      </c>
      <c r="G40" s="15">
        <f t="shared" si="11"/>
        <v>23.045099999999998</v>
      </c>
      <c r="H40" s="15">
        <f t="shared" si="11"/>
        <v>18.162500000000001</v>
      </c>
      <c r="I40" s="15">
        <f t="shared" si="11"/>
        <v>16.6525</v>
      </c>
      <c r="J40" s="15">
        <f t="shared" si="11"/>
        <v>33.6738</v>
      </c>
      <c r="K40" s="15">
        <f t="shared" si="1"/>
        <v>156.63939999999999</v>
      </c>
      <c r="L40" s="15">
        <f t="shared" si="2"/>
        <v>-4.356899999999996</v>
      </c>
      <c r="M40" s="17">
        <f t="shared" si="3"/>
        <v>-2.7062112607556794</v>
      </c>
      <c r="O40" s="13"/>
      <c r="P40" s="13"/>
      <c r="Q40" s="13"/>
    </row>
    <row r="41" spans="1:17" ht="15" customHeight="1" x14ac:dyDescent="0.25">
      <c r="A41" s="1"/>
      <c r="B41" s="19" t="s">
        <v>41</v>
      </c>
      <c r="C41" s="20">
        <v>21.0304</v>
      </c>
      <c r="D41" s="20">
        <v>3.4568999999999996</v>
      </c>
      <c r="E41" s="20">
        <v>3.3096000000000001</v>
      </c>
      <c r="F41" s="20">
        <v>3.0618000000000003</v>
      </c>
      <c r="G41" s="20">
        <v>3.1726000000000001</v>
      </c>
      <c r="H41" s="20">
        <v>3.2893000000000003</v>
      </c>
      <c r="I41" s="20">
        <v>2.9658000000000002</v>
      </c>
      <c r="J41" s="20">
        <v>3.0525000000000002</v>
      </c>
      <c r="K41" s="20">
        <f t="shared" si="1"/>
        <v>22.308500000000002</v>
      </c>
      <c r="L41" s="20">
        <f t="shared" si="2"/>
        <v>1.278100000000002</v>
      </c>
      <c r="M41" s="22">
        <f t="shared" si="3"/>
        <v>6.0773927267194248</v>
      </c>
      <c r="O41" s="13"/>
      <c r="P41" s="13"/>
      <c r="Q41" s="13"/>
    </row>
    <row r="42" spans="1:17" ht="15" customHeight="1" x14ac:dyDescent="0.25">
      <c r="A42" s="1"/>
      <c r="B42" s="19" t="s">
        <v>42</v>
      </c>
      <c r="C42" s="20">
        <v>5.0314000000000005</v>
      </c>
      <c r="D42" s="20">
        <v>1.1325000000000001</v>
      </c>
      <c r="E42" s="20">
        <v>1.5890000000000004</v>
      </c>
      <c r="F42" s="20">
        <v>1.0432000000000001</v>
      </c>
      <c r="G42" s="20">
        <v>1.4143000000000001</v>
      </c>
      <c r="H42" s="20">
        <v>1.6950000000000001</v>
      </c>
      <c r="I42" s="20">
        <v>1.8802000000000001</v>
      </c>
      <c r="J42" s="20">
        <v>1.887</v>
      </c>
      <c r="K42" s="20">
        <f t="shared" si="1"/>
        <v>10.641200000000001</v>
      </c>
      <c r="L42" s="20">
        <f t="shared" si="2"/>
        <v>5.6098000000000008</v>
      </c>
      <c r="M42" s="22">
        <f t="shared" si="3"/>
        <v>111.49580633620862</v>
      </c>
      <c r="O42" s="13"/>
      <c r="P42" s="13"/>
      <c r="Q42" s="13"/>
    </row>
    <row r="43" spans="1:17" ht="15" customHeight="1" x14ac:dyDescent="0.25">
      <c r="A43" s="1"/>
      <c r="B43" s="19" t="s">
        <v>43</v>
      </c>
      <c r="C43" s="20">
        <v>134.93449999999999</v>
      </c>
      <c r="D43" s="20">
        <v>9.2173999999999996</v>
      </c>
      <c r="E43" s="20">
        <v>27.005099999999999</v>
      </c>
      <c r="F43" s="20">
        <v>15.289999999999997</v>
      </c>
      <c r="G43" s="20">
        <v>18.458199999999998</v>
      </c>
      <c r="H43" s="20">
        <v>13.1782</v>
      </c>
      <c r="I43" s="20">
        <v>11.8065</v>
      </c>
      <c r="J43" s="20">
        <v>28.734299999999998</v>
      </c>
      <c r="K43" s="20">
        <f t="shared" si="1"/>
        <v>123.68969999999999</v>
      </c>
      <c r="L43" s="20">
        <f t="shared" si="2"/>
        <v>-11.244799999999998</v>
      </c>
      <c r="M43" s="22">
        <f t="shared" si="3"/>
        <v>-8.3335247842471709</v>
      </c>
      <c r="O43" s="13"/>
      <c r="P43" s="13"/>
      <c r="Q43" s="13"/>
    </row>
    <row r="44" spans="1:17" ht="6" customHeight="1" thickBot="1" x14ac:dyDescent="0.3">
      <c r="A44" s="1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8"/>
      <c r="O44" s="13"/>
      <c r="P44" s="13"/>
      <c r="Q44" s="1"/>
    </row>
    <row r="45" spans="1:17" ht="6" customHeight="1" x14ac:dyDescent="0.25">
      <c r="A45" s="1"/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1"/>
      <c r="Q45" s="1"/>
    </row>
    <row r="46" spans="1:17" ht="21" customHeight="1" x14ac:dyDescent="0.25">
      <c r="B46" s="30" t="s">
        <v>55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1"/>
      <c r="Q46" s="1"/>
    </row>
    <row r="47" spans="1:17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1"/>
      <c r="Q47" s="1"/>
    </row>
    <row r="48" spans="1:17" ht="21" customHeight="1" x14ac:dyDescent="0.25">
      <c r="B48" s="46" t="s">
        <v>44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52" spans="1:21" x14ac:dyDescent="0.25">
      <c r="K52" s="35"/>
      <c r="L52" s="35"/>
      <c r="M52" s="35"/>
      <c r="N52" s="35"/>
      <c r="S52" s="35"/>
      <c r="T52" s="35"/>
      <c r="U52" s="35"/>
    </row>
    <row r="53" spans="1:21" ht="15.75" x14ac:dyDescent="0.25">
      <c r="A53" s="1"/>
      <c r="B53" s="36" t="s">
        <v>59</v>
      </c>
      <c r="C53" s="36"/>
      <c r="D53" s="36"/>
      <c r="E53" s="36"/>
      <c r="F53" s="36"/>
      <c r="G53" s="36"/>
      <c r="H53" s="36"/>
      <c r="I53" s="36"/>
      <c r="J53" s="35"/>
      <c r="K53" s="35"/>
      <c r="L53" s="35"/>
      <c r="M53" s="35"/>
      <c r="N53" s="35"/>
      <c r="Q53" s="35"/>
      <c r="R53" s="35"/>
      <c r="S53" s="35"/>
      <c r="T53" s="35"/>
      <c r="U53" s="35"/>
    </row>
    <row r="54" spans="1:21" ht="15.75" x14ac:dyDescent="0.25">
      <c r="A54" s="1"/>
      <c r="B54" s="36" t="s">
        <v>0</v>
      </c>
      <c r="C54" s="36"/>
      <c r="D54" s="36"/>
      <c r="E54" s="36"/>
      <c r="F54" s="36"/>
      <c r="G54" s="36"/>
      <c r="H54" s="36"/>
      <c r="I54" s="36"/>
    </row>
    <row r="55" spans="1:21" ht="15.75" thickBot="1" x14ac:dyDescent="0.3">
      <c r="B55" s="2"/>
      <c r="C55" s="2"/>
      <c r="D55" s="2"/>
      <c r="E55" s="2"/>
      <c r="F55" s="2"/>
      <c r="G55" s="2"/>
      <c r="H55" s="2"/>
      <c r="I55" s="2"/>
    </row>
    <row r="56" spans="1:21" ht="15.75" x14ac:dyDescent="0.25">
      <c r="B56" s="39" t="s">
        <v>1</v>
      </c>
      <c r="C56" s="3" t="s">
        <v>2</v>
      </c>
      <c r="D56" s="3" t="s">
        <v>3</v>
      </c>
      <c r="E56" s="3" t="s">
        <v>4</v>
      </c>
      <c r="F56" s="47" t="s">
        <v>5</v>
      </c>
      <c r="G56" s="48"/>
      <c r="H56" s="49" t="s">
        <v>6</v>
      </c>
      <c r="I56" s="50"/>
    </row>
    <row r="57" spans="1:21" ht="30" x14ac:dyDescent="0.25">
      <c r="A57" s="1"/>
      <c r="B57" s="40"/>
      <c r="C57" s="4" t="s">
        <v>57</v>
      </c>
      <c r="D57" s="4" t="s">
        <v>57</v>
      </c>
      <c r="E57" s="4" t="s">
        <v>57</v>
      </c>
      <c r="F57" s="5" t="s">
        <v>7</v>
      </c>
      <c r="G57" s="5" t="s">
        <v>8</v>
      </c>
      <c r="H57" s="6" t="s">
        <v>9</v>
      </c>
      <c r="I57" s="7" t="s">
        <v>8</v>
      </c>
    </row>
    <row r="58" spans="1:21" ht="15.75" x14ac:dyDescent="0.25">
      <c r="A58" s="1"/>
      <c r="B58" s="8" t="s">
        <v>10</v>
      </c>
      <c r="C58" s="9">
        <f>+C59+C91</f>
        <v>2957.7966999999999</v>
      </c>
      <c r="D58" s="9">
        <f>+D59+D91</f>
        <v>3088.66122</v>
      </c>
      <c r="E58" s="9">
        <f>+E59+E91</f>
        <v>3141.2821999999996</v>
      </c>
      <c r="F58" s="10">
        <f t="shared" ref="F58:F94" si="12">+E58-D58</f>
        <v>52.62097999999969</v>
      </c>
      <c r="G58" s="11">
        <f t="shared" ref="G58:G94" si="13">+F58/D58*100</f>
        <v>1.7036824776787818</v>
      </c>
      <c r="H58" s="11">
        <f t="shared" ref="H58:H94" si="14">+E58-C58</f>
        <v>183.48549999999977</v>
      </c>
      <c r="I58" s="12">
        <f t="shared" ref="I58:I94" si="15">+H58/C58*100</f>
        <v>6.2034520492906013</v>
      </c>
    </row>
    <row r="59" spans="1:21" ht="15.75" x14ac:dyDescent="0.25">
      <c r="A59" s="1"/>
      <c r="B59" s="14" t="s">
        <v>11</v>
      </c>
      <c r="C59" s="15">
        <f>+C60+C63+C67+C68+C75+C83</f>
        <v>2796.8004000000001</v>
      </c>
      <c r="D59" s="15">
        <f>+D60+D63+D67+D68+D75+D83</f>
        <v>2938.8555999999999</v>
      </c>
      <c r="E59" s="15">
        <f>+E60+E63+E67+E68+E75+E83</f>
        <v>2984.6427999999996</v>
      </c>
      <c r="F59" s="15">
        <f t="shared" si="12"/>
        <v>45.787199999999757</v>
      </c>
      <c r="G59" s="16">
        <f t="shared" si="13"/>
        <v>1.5579942069967561</v>
      </c>
      <c r="H59" s="16">
        <f t="shared" si="14"/>
        <v>187.84239999999954</v>
      </c>
      <c r="I59" s="17">
        <f t="shared" si="15"/>
        <v>6.7163319913712662</v>
      </c>
    </row>
    <row r="60" spans="1:21" ht="15.75" x14ac:dyDescent="0.25">
      <c r="A60" s="1"/>
      <c r="B60" s="18" t="s">
        <v>12</v>
      </c>
      <c r="C60" s="15">
        <f>SUM(C61:C62)</f>
        <v>1116.8963000000001</v>
      </c>
      <c r="D60" s="15">
        <f>SUM(D61:D62)</f>
        <v>1172.5201</v>
      </c>
      <c r="E60" s="15">
        <f>SUM(E61:E62)</f>
        <v>1235.0072</v>
      </c>
      <c r="F60" s="15">
        <f t="shared" si="12"/>
        <v>62.487100000000055</v>
      </c>
      <c r="G60" s="16">
        <f t="shared" si="13"/>
        <v>5.3292988324891022</v>
      </c>
      <c r="H60" s="16">
        <f t="shared" si="14"/>
        <v>118.1108999999999</v>
      </c>
      <c r="I60" s="17">
        <f t="shared" si="15"/>
        <v>10.574920876718805</v>
      </c>
    </row>
    <row r="61" spans="1:21" ht="15.75" x14ac:dyDescent="0.25">
      <c r="A61" s="1"/>
      <c r="B61" s="19" t="s">
        <v>13</v>
      </c>
      <c r="C61" s="20">
        <v>540.45120000000009</v>
      </c>
      <c r="D61" s="20">
        <v>578.86419999999998</v>
      </c>
      <c r="E61" s="20">
        <v>583.39029999999991</v>
      </c>
      <c r="F61" s="20">
        <f t="shared" si="12"/>
        <v>4.5260999999999285</v>
      </c>
      <c r="G61" s="21">
        <f t="shared" si="13"/>
        <v>0.78189323160767732</v>
      </c>
      <c r="H61" s="21">
        <f t="shared" si="14"/>
        <v>42.939099999999826</v>
      </c>
      <c r="I61" s="22">
        <f t="shared" si="15"/>
        <v>7.9450466573114875</v>
      </c>
    </row>
    <row r="62" spans="1:21" ht="15.75" x14ac:dyDescent="0.25">
      <c r="A62" s="1"/>
      <c r="B62" s="19" t="s">
        <v>14</v>
      </c>
      <c r="C62" s="20">
        <v>576.44510000000002</v>
      </c>
      <c r="D62" s="20">
        <v>593.65589999999997</v>
      </c>
      <c r="E62" s="20">
        <v>651.6169000000001</v>
      </c>
      <c r="F62" s="20">
        <f t="shared" si="12"/>
        <v>57.961000000000126</v>
      </c>
      <c r="G62" s="21">
        <f t="shared" si="13"/>
        <v>9.7633999763162684</v>
      </c>
      <c r="H62" s="21">
        <f t="shared" si="14"/>
        <v>75.171800000000076</v>
      </c>
      <c r="I62" s="22">
        <f t="shared" si="15"/>
        <v>13.040582702498483</v>
      </c>
    </row>
    <row r="63" spans="1:21" ht="15.75" x14ac:dyDescent="0.25">
      <c r="A63" s="1"/>
      <c r="B63" s="18" t="s">
        <v>15</v>
      </c>
      <c r="C63" s="15">
        <f>SUM(C64:C66)</f>
        <v>1215.4665</v>
      </c>
      <c r="D63" s="15">
        <f>SUM(D64:D66)</f>
        <v>1292.8622</v>
      </c>
      <c r="E63" s="15">
        <f>SUM(E64:E66)</f>
        <v>1262.1958</v>
      </c>
      <c r="F63" s="15">
        <f t="shared" si="12"/>
        <v>-30.666400000000067</v>
      </c>
      <c r="G63" s="16">
        <f t="shared" si="13"/>
        <v>-2.3719774620992142</v>
      </c>
      <c r="H63" s="16">
        <f t="shared" si="14"/>
        <v>46.729299999999967</v>
      </c>
      <c r="I63" s="17">
        <f t="shared" si="15"/>
        <v>3.8445568018534422</v>
      </c>
    </row>
    <row r="64" spans="1:21" ht="15.75" x14ac:dyDescent="0.25">
      <c r="A64" s="1"/>
      <c r="B64" s="19" t="s">
        <v>13</v>
      </c>
      <c r="C64" s="20">
        <v>424.31120000000004</v>
      </c>
      <c r="D64" s="20">
        <v>431.12459999999999</v>
      </c>
      <c r="E64" s="20">
        <v>430.62489999999997</v>
      </c>
      <c r="F64" s="20">
        <f t="shared" si="12"/>
        <v>-0.49970000000001846</v>
      </c>
      <c r="G64" s="21">
        <f t="shared" si="13"/>
        <v>-0.11590616726580168</v>
      </c>
      <c r="H64" s="21">
        <f t="shared" si="14"/>
        <v>6.3136999999999261</v>
      </c>
      <c r="I64" s="22">
        <f t="shared" si="15"/>
        <v>1.4879880615925116</v>
      </c>
    </row>
    <row r="65" spans="1:9" ht="15.75" x14ac:dyDescent="0.25">
      <c r="A65" s="1"/>
      <c r="B65" s="19" t="s">
        <v>16</v>
      </c>
      <c r="C65" s="20">
        <v>540.09950000000003</v>
      </c>
      <c r="D65" s="20">
        <v>588.51210000000003</v>
      </c>
      <c r="E65" s="20">
        <v>563.72390000000007</v>
      </c>
      <c r="F65" s="20">
        <f t="shared" si="12"/>
        <v>-24.788199999999961</v>
      </c>
      <c r="G65" s="21">
        <f t="shared" si="13"/>
        <v>-4.2120119535350176</v>
      </c>
      <c r="H65" s="21">
        <f t="shared" si="14"/>
        <v>23.624400000000037</v>
      </c>
      <c r="I65" s="22">
        <f t="shared" si="15"/>
        <v>4.3740829236094525</v>
      </c>
    </row>
    <row r="66" spans="1:9" ht="15.75" x14ac:dyDescent="0.25">
      <c r="A66" s="1"/>
      <c r="B66" s="19" t="s">
        <v>17</v>
      </c>
      <c r="C66" s="20">
        <v>251.05579999999998</v>
      </c>
      <c r="D66" s="20">
        <v>273.22550000000007</v>
      </c>
      <c r="E66" s="20">
        <v>267.84699999999998</v>
      </c>
      <c r="F66" s="20">
        <f t="shared" si="12"/>
        <v>-5.3785000000000878</v>
      </c>
      <c r="G66" s="21">
        <f t="shared" si="13"/>
        <v>-1.9685205077857253</v>
      </c>
      <c r="H66" s="21">
        <f t="shared" si="14"/>
        <v>16.791200000000003</v>
      </c>
      <c r="I66" s="22">
        <f t="shared" si="15"/>
        <v>6.6882342491191222</v>
      </c>
    </row>
    <row r="67" spans="1:9" ht="15.75" x14ac:dyDescent="0.25">
      <c r="A67" s="1"/>
      <c r="B67" s="18" t="s">
        <v>18</v>
      </c>
      <c r="C67" s="15">
        <v>114.91049999999997</v>
      </c>
      <c r="D67" s="15">
        <v>117.2713</v>
      </c>
      <c r="E67" s="15">
        <v>124.81219999999998</v>
      </c>
      <c r="F67" s="15">
        <f t="shared" si="12"/>
        <v>7.5408999999999793</v>
      </c>
      <c r="G67" s="16">
        <f t="shared" si="13"/>
        <v>6.4303030664791638</v>
      </c>
      <c r="H67" s="16">
        <f t="shared" si="14"/>
        <v>9.9017000000000053</v>
      </c>
      <c r="I67" s="17">
        <f t="shared" si="15"/>
        <v>8.6168800936380983</v>
      </c>
    </row>
    <row r="68" spans="1:9" ht="15.75" x14ac:dyDescent="0.25">
      <c r="A68" s="1"/>
      <c r="B68" s="18" t="s">
        <v>19</v>
      </c>
      <c r="C68" s="15">
        <f>SUM(C69:C74)</f>
        <v>97.831299999999999</v>
      </c>
      <c r="D68" s="15">
        <f>SUM(D69:D74)</f>
        <v>101.71599999999999</v>
      </c>
      <c r="E68" s="15">
        <f>SUM(E69:E74)</f>
        <v>101.20450000000001</v>
      </c>
      <c r="F68" s="15">
        <f t="shared" si="12"/>
        <v>-0.51149999999998386</v>
      </c>
      <c r="G68" s="16">
        <f t="shared" si="13"/>
        <v>-0.50287073813361116</v>
      </c>
      <c r="H68" s="16">
        <f t="shared" si="14"/>
        <v>3.3732000000000113</v>
      </c>
      <c r="I68" s="17">
        <f t="shared" si="15"/>
        <v>3.4479762611761382</v>
      </c>
    </row>
    <row r="69" spans="1:9" ht="15.75" x14ac:dyDescent="0.25">
      <c r="A69" s="1"/>
      <c r="B69" s="19" t="s">
        <v>20</v>
      </c>
      <c r="C69" s="20">
        <v>11.8222</v>
      </c>
      <c r="D69" s="20">
        <v>12.202399999999999</v>
      </c>
      <c r="E69" s="20">
        <v>12.286400000000002</v>
      </c>
      <c r="F69" s="20">
        <f t="shared" si="12"/>
        <v>8.4000000000003183E-2</v>
      </c>
      <c r="G69" s="21">
        <f t="shared" si="13"/>
        <v>0.68838916934376182</v>
      </c>
      <c r="H69" s="21">
        <f t="shared" si="14"/>
        <v>0.46420000000000172</v>
      </c>
      <c r="I69" s="22">
        <f t="shared" si="15"/>
        <v>3.9265111400585488</v>
      </c>
    </row>
    <row r="70" spans="1:9" ht="15.75" x14ac:dyDescent="0.25">
      <c r="A70" s="1"/>
      <c r="B70" s="19" t="s">
        <v>21</v>
      </c>
      <c r="C70" s="20">
        <v>37.343199999999996</v>
      </c>
      <c r="D70" s="20">
        <v>38.757799999999996</v>
      </c>
      <c r="E70" s="20">
        <v>42.105800000000002</v>
      </c>
      <c r="F70" s="20">
        <f t="shared" si="12"/>
        <v>3.3480000000000061</v>
      </c>
      <c r="G70" s="21">
        <f t="shared" si="13"/>
        <v>8.6382612016162064</v>
      </c>
      <c r="H70" s="21">
        <f t="shared" si="14"/>
        <v>4.7626000000000062</v>
      </c>
      <c r="I70" s="22">
        <f t="shared" si="15"/>
        <v>12.753593693095414</v>
      </c>
    </row>
    <row r="71" spans="1:9" ht="15.75" x14ac:dyDescent="0.25">
      <c r="A71" s="1"/>
      <c r="B71" s="19" t="s">
        <v>22</v>
      </c>
      <c r="C71" s="20">
        <v>15.204700000000001</v>
      </c>
      <c r="D71" s="20">
        <v>15.739599999999999</v>
      </c>
      <c r="E71" s="20">
        <v>13.913300000000001</v>
      </c>
      <c r="F71" s="20">
        <f t="shared" si="12"/>
        <v>-1.826299999999998</v>
      </c>
      <c r="G71" s="21">
        <f t="shared" si="13"/>
        <v>-11.603217362575911</v>
      </c>
      <c r="H71" s="21">
        <f t="shared" si="14"/>
        <v>-1.2913999999999994</v>
      </c>
      <c r="I71" s="22">
        <f t="shared" si="15"/>
        <v>-8.4934263747393857</v>
      </c>
    </row>
    <row r="72" spans="1:9" ht="15.75" x14ac:dyDescent="0.25">
      <c r="A72" s="1"/>
      <c r="B72" s="19" t="s">
        <v>23</v>
      </c>
      <c r="C72" s="20">
        <v>28.910499999999999</v>
      </c>
      <c r="D72" s="20">
        <v>30.474799999999995</v>
      </c>
      <c r="E72" s="20">
        <v>28.648100000000003</v>
      </c>
      <c r="F72" s="20">
        <f t="shared" si="12"/>
        <v>-1.8266999999999918</v>
      </c>
      <c r="G72" s="21">
        <f t="shared" si="13"/>
        <v>-5.9941328573115893</v>
      </c>
      <c r="H72" s="21">
        <f t="shared" si="14"/>
        <v>-0.26239999999999597</v>
      </c>
      <c r="I72" s="22">
        <f t="shared" si="15"/>
        <v>-0.90762871621035945</v>
      </c>
    </row>
    <row r="73" spans="1:9" ht="15.75" x14ac:dyDescent="0.25">
      <c r="A73" s="1"/>
      <c r="B73" s="19" t="s">
        <v>24</v>
      </c>
      <c r="C73" s="20">
        <v>0.47150000000000003</v>
      </c>
      <c r="D73" s="20">
        <v>0.48699999999999999</v>
      </c>
      <c r="E73" s="20">
        <v>0.65440000000000009</v>
      </c>
      <c r="F73" s="20">
        <f t="shared" si="12"/>
        <v>0.1674000000000001</v>
      </c>
      <c r="G73" s="21">
        <f t="shared" si="13"/>
        <v>34.373716632443553</v>
      </c>
      <c r="H73" s="21">
        <f t="shared" si="14"/>
        <v>0.18290000000000006</v>
      </c>
      <c r="I73" s="22">
        <f t="shared" si="15"/>
        <v>38.791092258748684</v>
      </c>
    </row>
    <row r="74" spans="1:9" ht="15.75" x14ac:dyDescent="0.25">
      <c r="A74" s="1"/>
      <c r="B74" s="19" t="s">
        <v>25</v>
      </c>
      <c r="C74" s="20">
        <v>4.0792000000000002</v>
      </c>
      <c r="D74" s="20">
        <v>4.0544000000000002</v>
      </c>
      <c r="E74" s="20">
        <v>3.5964999999999998</v>
      </c>
      <c r="F74" s="20">
        <f t="shared" si="12"/>
        <v>-0.45790000000000042</v>
      </c>
      <c r="G74" s="21">
        <f t="shared" si="13"/>
        <v>-11.293902920284145</v>
      </c>
      <c r="H74" s="21">
        <f t="shared" si="14"/>
        <v>-0.48270000000000035</v>
      </c>
      <c r="I74" s="22">
        <f t="shared" si="15"/>
        <v>-11.833202588742898</v>
      </c>
    </row>
    <row r="75" spans="1:9" ht="15.75" x14ac:dyDescent="0.25">
      <c r="A75" s="1"/>
      <c r="B75" s="18" t="s">
        <v>26</v>
      </c>
      <c r="C75" s="15">
        <f>SUM(C76:C80)</f>
        <v>72.574300000000008</v>
      </c>
      <c r="D75" s="15">
        <f>SUM(D76:D80)</f>
        <v>74.288600000000002</v>
      </c>
      <c r="E75" s="15">
        <f>SUM(E76:E80)</f>
        <v>75.776999999999987</v>
      </c>
      <c r="F75" s="15">
        <f t="shared" si="12"/>
        <v>1.4883999999999844</v>
      </c>
      <c r="G75" s="16">
        <f t="shared" si="13"/>
        <v>2.00353755488727</v>
      </c>
      <c r="H75" s="16">
        <f t="shared" si="14"/>
        <v>3.2026999999999788</v>
      </c>
      <c r="I75" s="17">
        <f t="shared" si="15"/>
        <v>4.412994682690675</v>
      </c>
    </row>
    <row r="76" spans="1:9" ht="15.75" x14ac:dyDescent="0.25">
      <c r="A76" s="1"/>
      <c r="B76" s="19" t="s">
        <v>27</v>
      </c>
      <c r="C76" s="20">
        <v>13.3527</v>
      </c>
      <c r="D76" s="20">
        <v>13.962</v>
      </c>
      <c r="E76" s="20">
        <v>13.617899999999999</v>
      </c>
      <c r="F76" s="20">
        <f t="shared" si="12"/>
        <v>-0.34410000000000096</v>
      </c>
      <c r="G76" s="21">
        <f t="shared" si="13"/>
        <v>-2.4645466265578069</v>
      </c>
      <c r="H76" s="21">
        <f t="shared" si="14"/>
        <v>0.26519999999999833</v>
      </c>
      <c r="I76" s="22">
        <f t="shared" si="15"/>
        <v>1.9861151677188758</v>
      </c>
    </row>
    <row r="77" spans="1:9" ht="15.75" x14ac:dyDescent="0.25">
      <c r="A77" s="1"/>
      <c r="B77" s="19" t="s">
        <v>28</v>
      </c>
      <c r="C77" s="20">
        <v>1.0372000000000001</v>
      </c>
      <c r="D77" s="20">
        <v>1.0865</v>
      </c>
      <c r="E77" s="20">
        <v>1.1813</v>
      </c>
      <c r="F77" s="20">
        <f t="shared" si="12"/>
        <v>9.4799999999999995E-2</v>
      </c>
      <c r="G77" s="21">
        <f t="shared" si="13"/>
        <v>8.7252646111366765</v>
      </c>
      <c r="H77" s="21">
        <f t="shared" si="14"/>
        <v>0.14409999999999989</v>
      </c>
      <c r="I77" s="22">
        <f t="shared" si="15"/>
        <v>13.893173929811017</v>
      </c>
    </row>
    <row r="78" spans="1:9" ht="15.75" x14ac:dyDescent="0.25">
      <c r="A78" s="1"/>
      <c r="B78" s="19" t="s">
        <v>29</v>
      </c>
      <c r="C78" s="20"/>
      <c r="D78" s="20"/>
      <c r="E78" s="20"/>
      <c r="F78" s="20">
        <f t="shared" si="12"/>
        <v>0</v>
      </c>
      <c r="G78" s="23" t="e">
        <f t="shared" si="13"/>
        <v>#DIV/0!</v>
      </c>
      <c r="H78" s="21">
        <f t="shared" si="14"/>
        <v>0</v>
      </c>
      <c r="I78" s="24" t="e">
        <f t="shared" si="15"/>
        <v>#DIV/0!</v>
      </c>
    </row>
    <row r="79" spans="1:9" ht="15.75" x14ac:dyDescent="0.25">
      <c r="A79" s="1"/>
      <c r="B79" s="19" t="s">
        <v>30</v>
      </c>
      <c r="C79" s="20">
        <v>7.8426999999999998</v>
      </c>
      <c r="D79" s="20">
        <v>8.1232000000000024</v>
      </c>
      <c r="E79" s="20">
        <v>8.6119000000000003</v>
      </c>
      <c r="F79" s="20">
        <f t="shared" si="12"/>
        <v>0.48869999999999791</v>
      </c>
      <c r="G79" s="21">
        <f t="shared" si="13"/>
        <v>6.0161020287571123</v>
      </c>
      <c r="H79" s="21">
        <f t="shared" si="14"/>
        <v>0.76920000000000055</v>
      </c>
      <c r="I79" s="22">
        <f t="shared" si="15"/>
        <v>9.8078467874584074</v>
      </c>
    </row>
    <row r="80" spans="1:9" ht="15.75" x14ac:dyDescent="0.25">
      <c r="A80" s="1"/>
      <c r="B80" s="19" t="s">
        <v>31</v>
      </c>
      <c r="C80" s="20">
        <f>+C81+C82</f>
        <v>50.341700000000003</v>
      </c>
      <c r="D80" s="20">
        <v>51.116900000000008</v>
      </c>
      <c r="E80" s="20">
        <f>+E81+E82</f>
        <v>52.365899999999996</v>
      </c>
      <c r="F80" s="20">
        <f t="shared" si="12"/>
        <v>1.2489999999999881</v>
      </c>
      <c r="G80" s="21">
        <f t="shared" si="13"/>
        <v>2.4434189084236091</v>
      </c>
      <c r="H80" s="21">
        <f t="shared" si="14"/>
        <v>2.0241999999999933</v>
      </c>
      <c r="I80" s="22">
        <f t="shared" si="15"/>
        <v>4.0209210257102823</v>
      </c>
    </row>
    <row r="81" spans="1:9" ht="15.75" x14ac:dyDescent="0.25">
      <c r="A81" s="1"/>
      <c r="B81" s="25" t="s">
        <v>32</v>
      </c>
      <c r="C81" s="20">
        <v>31.447400000000002</v>
      </c>
      <c r="D81" s="20"/>
      <c r="E81" s="20">
        <v>32.625</v>
      </c>
      <c r="F81" s="20">
        <f t="shared" si="12"/>
        <v>32.625</v>
      </c>
      <c r="G81" s="23" t="e">
        <f t="shared" si="13"/>
        <v>#DIV/0!</v>
      </c>
      <c r="H81" s="21">
        <f t="shared" si="14"/>
        <v>1.1775999999999982</v>
      </c>
      <c r="I81" s="22">
        <f t="shared" si="15"/>
        <v>3.744665695733187</v>
      </c>
    </row>
    <row r="82" spans="1:9" ht="15.75" x14ac:dyDescent="0.25">
      <c r="A82" s="1"/>
      <c r="B82" s="25" t="s">
        <v>33</v>
      </c>
      <c r="C82" s="20">
        <v>18.894299999999998</v>
      </c>
      <c r="D82" s="20"/>
      <c r="E82" s="20">
        <v>19.740899999999996</v>
      </c>
      <c r="F82" s="20">
        <f t="shared" si="12"/>
        <v>19.740899999999996</v>
      </c>
      <c r="G82" s="23" t="e">
        <f t="shared" si="13"/>
        <v>#DIV/0!</v>
      </c>
      <c r="H82" s="21">
        <f t="shared" si="14"/>
        <v>0.84659999999999869</v>
      </c>
      <c r="I82" s="22">
        <f t="shared" si="15"/>
        <v>4.480716406535298</v>
      </c>
    </row>
    <row r="83" spans="1:9" ht="15.75" x14ac:dyDescent="0.25">
      <c r="A83" s="1"/>
      <c r="B83" s="18" t="s">
        <v>34</v>
      </c>
      <c r="C83" s="15">
        <f>SUM(C84:C90)</f>
        <v>179.1215</v>
      </c>
      <c r="D83" s="15">
        <f>SUM(D84:D90)</f>
        <v>180.19740000000002</v>
      </c>
      <c r="E83" s="15">
        <f>SUM(E84:E90)</f>
        <v>185.64609999999999</v>
      </c>
      <c r="F83" s="15">
        <f t="shared" si="12"/>
        <v>5.4486999999999739</v>
      </c>
      <c r="G83" s="16">
        <f t="shared" si="13"/>
        <v>3.0237395212139426</v>
      </c>
      <c r="H83" s="16">
        <f t="shared" si="14"/>
        <v>6.5245999999999924</v>
      </c>
      <c r="I83" s="17">
        <f t="shared" si="15"/>
        <v>3.6425554721236661</v>
      </c>
    </row>
    <row r="84" spans="1:9" ht="15.75" x14ac:dyDescent="0.25">
      <c r="A84" s="1"/>
      <c r="B84" s="19" t="s">
        <v>35</v>
      </c>
      <c r="C84" s="20">
        <v>6.3288000000000002</v>
      </c>
      <c r="D84" s="20">
        <v>6.1538000000000004</v>
      </c>
      <c r="E84" s="20">
        <v>6.6713999999999993</v>
      </c>
      <c r="F84" s="20">
        <f t="shared" si="12"/>
        <v>0.51759999999999895</v>
      </c>
      <c r="G84" s="21">
        <f t="shared" si="13"/>
        <v>8.4110630829731061</v>
      </c>
      <c r="H84" s="21">
        <f t="shared" si="14"/>
        <v>0.34259999999999913</v>
      </c>
      <c r="I84" s="22">
        <f t="shared" si="15"/>
        <v>5.4133485020856895</v>
      </c>
    </row>
    <row r="85" spans="1:9" ht="15.75" x14ac:dyDescent="0.25">
      <c r="A85" s="1"/>
      <c r="B85" s="19" t="s">
        <v>36</v>
      </c>
      <c r="C85" s="20">
        <v>51.472199999999994</v>
      </c>
      <c r="D85" s="20">
        <v>50.099499999999999</v>
      </c>
      <c r="E85" s="20">
        <v>53.841000000000001</v>
      </c>
      <c r="F85" s="20">
        <f t="shared" si="12"/>
        <v>3.741500000000002</v>
      </c>
      <c r="G85" s="21">
        <f t="shared" si="13"/>
        <v>7.4681384045749004</v>
      </c>
      <c r="H85" s="21">
        <f t="shared" si="14"/>
        <v>2.3688000000000073</v>
      </c>
      <c r="I85" s="22">
        <f t="shared" si="15"/>
        <v>4.6020958886544729</v>
      </c>
    </row>
    <row r="86" spans="1:9" ht="15.75" x14ac:dyDescent="0.25">
      <c r="A86" s="1"/>
      <c r="B86" s="19" t="s">
        <v>37</v>
      </c>
      <c r="C86" s="20">
        <v>25.883099999999999</v>
      </c>
      <c r="D86" s="20">
        <v>24.784700000000001</v>
      </c>
      <c r="E86" s="20">
        <v>27.035700000000006</v>
      </c>
      <c r="F86" s="20">
        <f t="shared" si="12"/>
        <v>2.2510000000000048</v>
      </c>
      <c r="G86" s="21">
        <f t="shared" si="13"/>
        <v>9.0822160445759064</v>
      </c>
      <c r="H86" s="21">
        <f t="shared" si="14"/>
        <v>1.1526000000000067</v>
      </c>
      <c r="I86" s="22">
        <f t="shared" si="15"/>
        <v>4.453098740104573</v>
      </c>
    </row>
    <row r="87" spans="1:9" ht="15.75" x14ac:dyDescent="0.25">
      <c r="A87" s="1"/>
      <c r="B87" s="19" t="s">
        <v>38</v>
      </c>
      <c r="C87" s="20">
        <v>0.7157</v>
      </c>
      <c r="D87" s="20">
        <v>0</v>
      </c>
      <c r="E87" s="20">
        <v>0.85920000000000007</v>
      </c>
      <c r="F87" s="20">
        <f t="shared" si="12"/>
        <v>0.85920000000000007</v>
      </c>
      <c r="G87" s="23" t="e">
        <f t="shared" si="13"/>
        <v>#DIV/0!</v>
      </c>
      <c r="H87" s="21">
        <f t="shared" si="14"/>
        <v>0.14350000000000007</v>
      </c>
      <c r="I87" s="22">
        <f t="shared" si="15"/>
        <v>20.050300405197717</v>
      </c>
    </row>
    <row r="88" spans="1:9" ht="15.75" x14ac:dyDescent="0.25">
      <c r="A88" s="1"/>
      <c r="B88" s="19" t="s">
        <v>39</v>
      </c>
      <c r="C88" s="20"/>
      <c r="D88" s="20"/>
      <c r="E88" s="20"/>
      <c r="F88" s="20">
        <f t="shared" si="12"/>
        <v>0</v>
      </c>
      <c r="G88" s="23" t="e">
        <f t="shared" si="13"/>
        <v>#DIV/0!</v>
      </c>
      <c r="H88" s="21">
        <f t="shared" si="14"/>
        <v>0</v>
      </c>
      <c r="I88" s="24" t="e">
        <f t="shared" si="15"/>
        <v>#DIV/0!</v>
      </c>
    </row>
    <row r="89" spans="1:9" ht="15.75" x14ac:dyDescent="0.25">
      <c r="A89" s="1"/>
      <c r="B89" s="19" t="s">
        <v>60</v>
      </c>
      <c r="C89" s="20">
        <v>28.182599999999997</v>
      </c>
      <c r="D89" s="20">
        <v>29.615400000000001</v>
      </c>
      <c r="E89" s="20">
        <v>27.741599999999998</v>
      </c>
      <c r="F89" s="20">
        <f t="shared" si="12"/>
        <v>-1.8738000000000028</v>
      </c>
      <c r="G89" s="21">
        <f t="shared" si="13"/>
        <v>-6.3271135963046348</v>
      </c>
      <c r="H89" s="21">
        <f t="shared" si="14"/>
        <v>-0.44099999999999895</v>
      </c>
      <c r="I89" s="22">
        <f t="shared" si="15"/>
        <v>-1.5647952992271792</v>
      </c>
    </row>
    <row r="90" spans="1:9" ht="15.75" x14ac:dyDescent="0.25">
      <c r="A90" s="1"/>
      <c r="B90" s="19" t="s">
        <v>61</v>
      </c>
      <c r="C90" s="20">
        <v>66.539100000000005</v>
      </c>
      <c r="D90" s="20">
        <v>69.543999999999997</v>
      </c>
      <c r="E90" s="20">
        <v>69.497199999999992</v>
      </c>
      <c r="F90" s="20">
        <f t="shared" si="12"/>
        <v>-4.6800000000004616E-2</v>
      </c>
      <c r="G90" s="21">
        <f t="shared" si="13"/>
        <v>-6.7295525135172868E-2</v>
      </c>
      <c r="H90" s="21">
        <f t="shared" si="14"/>
        <v>2.9580999999999875</v>
      </c>
      <c r="I90" s="22">
        <f t="shared" si="15"/>
        <v>4.4456567642183131</v>
      </c>
    </row>
    <row r="91" spans="1:9" ht="15.75" x14ac:dyDescent="0.25">
      <c r="A91" s="1"/>
      <c r="B91" s="14" t="s">
        <v>40</v>
      </c>
      <c r="C91" s="15">
        <f>SUM(C92:C94)</f>
        <v>160.99629999999999</v>
      </c>
      <c r="D91" s="15">
        <f>SUM(D92:D94)</f>
        <v>149.80562000000003</v>
      </c>
      <c r="E91" s="15">
        <f>SUM(E92:E94)</f>
        <v>156.63940000000002</v>
      </c>
      <c r="F91" s="15">
        <f t="shared" si="12"/>
        <v>6.8337799999999902</v>
      </c>
      <c r="G91" s="16">
        <f t="shared" si="13"/>
        <v>4.5617647722428494</v>
      </c>
      <c r="H91" s="16">
        <f t="shared" si="14"/>
        <v>-4.3568999999999676</v>
      </c>
      <c r="I91" s="17">
        <f t="shared" si="15"/>
        <v>-2.7062112607556621</v>
      </c>
    </row>
    <row r="92" spans="1:9" ht="15.75" x14ac:dyDescent="0.25">
      <c r="A92" s="1"/>
      <c r="B92" s="19" t="s">
        <v>41</v>
      </c>
      <c r="C92" s="20">
        <v>21.0304</v>
      </c>
      <c r="D92" s="20">
        <v>9.3652999999999995</v>
      </c>
      <c r="E92" s="20">
        <v>22.308499999999999</v>
      </c>
      <c r="F92" s="20">
        <f t="shared" si="12"/>
        <v>12.943199999999999</v>
      </c>
      <c r="G92" s="21">
        <f t="shared" si="13"/>
        <v>138.2037948597482</v>
      </c>
      <c r="H92" s="21">
        <f t="shared" si="14"/>
        <v>1.2780999999999985</v>
      </c>
      <c r="I92" s="22">
        <f t="shared" si="15"/>
        <v>6.0773927267194088</v>
      </c>
    </row>
    <row r="93" spans="1:9" ht="15.75" x14ac:dyDescent="0.25">
      <c r="A93" s="1"/>
      <c r="B93" s="19" t="s">
        <v>42</v>
      </c>
      <c r="C93" s="20">
        <v>5.0314000000000005</v>
      </c>
      <c r="D93" s="20">
        <v>0</v>
      </c>
      <c r="E93" s="20">
        <v>10.641200000000001</v>
      </c>
      <c r="F93" s="20">
        <f t="shared" si="12"/>
        <v>10.641200000000001</v>
      </c>
      <c r="G93" s="23" t="e">
        <f t="shared" si="13"/>
        <v>#DIV/0!</v>
      </c>
      <c r="H93" s="21">
        <f t="shared" si="14"/>
        <v>5.6098000000000008</v>
      </c>
      <c r="I93" s="22">
        <f t="shared" si="15"/>
        <v>111.49580633620862</v>
      </c>
    </row>
    <row r="94" spans="1:9" ht="18.75" x14ac:dyDescent="0.25">
      <c r="A94" s="1"/>
      <c r="B94" s="19" t="s">
        <v>43</v>
      </c>
      <c r="C94" s="20">
        <v>134.93449999999999</v>
      </c>
      <c r="D94" s="20">
        <v>140.44032000000004</v>
      </c>
      <c r="E94" s="20">
        <v>123.68970000000002</v>
      </c>
      <c r="F94" s="20">
        <f t="shared" si="12"/>
        <v>-16.750620000000026</v>
      </c>
      <c r="G94" s="21">
        <f t="shared" si="13"/>
        <v>-11.927215773931604</v>
      </c>
      <c r="H94" s="21">
        <f t="shared" si="14"/>
        <v>-11.244799999999969</v>
      </c>
      <c r="I94" s="22">
        <f t="shared" si="15"/>
        <v>-8.3335247842471496</v>
      </c>
    </row>
    <row r="95" spans="1:9" ht="16.5" thickBot="1" x14ac:dyDescent="0.3">
      <c r="A95" s="1"/>
      <c r="B95" s="26"/>
      <c r="C95" s="27"/>
      <c r="D95" s="27"/>
      <c r="E95" s="27"/>
      <c r="F95" s="27"/>
      <c r="G95" s="27"/>
      <c r="H95" s="27"/>
      <c r="I95" s="28"/>
    </row>
    <row r="96" spans="1:9" x14ac:dyDescent="0.25">
      <c r="B96" s="29"/>
      <c r="C96" s="29"/>
      <c r="D96" s="29"/>
      <c r="E96" s="2"/>
      <c r="F96" s="2"/>
      <c r="G96" s="2"/>
      <c r="H96" s="2"/>
      <c r="I96" s="2"/>
    </row>
    <row r="97" spans="2:9" x14ac:dyDescent="0.25">
      <c r="B97" s="30" t="s">
        <v>55</v>
      </c>
      <c r="C97" s="30"/>
      <c r="D97" s="30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37" t="s">
        <v>44</v>
      </c>
      <c r="C99" s="38"/>
      <c r="D99" s="38"/>
      <c r="E99" s="38"/>
      <c r="F99" s="38"/>
      <c r="G99" s="38"/>
      <c r="H99" s="38"/>
      <c r="I99" s="38"/>
    </row>
  </sheetData>
  <mergeCells count="7">
    <mergeCell ref="B5:B6"/>
    <mergeCell ref="D5:K5"/>
    <mergeCell ref="L5:M5"/>
    <mergeCell ref="B48:M48"/>
    <mergeCell ref="B56:B57"/>
    <mergeCell ref="F56:G56"/>
    <mergeCell ref="H56:I56"/>
  </mergeCells>
  <printOptions horizontalCentered="1"/>
  <pageMargins left="0.7" right="0.7" top="0.75" bottom="0.75" header="0.3" footer="0.3"/>
  <pageSetup scale="59" orientation="landscape" r:id="rId1"/>
  <ignoredErrors>
    <ignoredError sqref="K41:K43 K33:K39 K30:K31 K25:K28 K18:K23 K13:K16 K10:K11 C12:J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2018-10-04T20:32:05Z</cp:lastPrinted>
  <dcterms:created xsi:type="dcterms:W3CDTF">2018-10-04T15:08:47Z</dcterms:created>
  <dcterms:modified xsi:type="dcterms:W3CDTF">2018-10-12T16:39:07Z</dcterms:modified>
</cp:coreProperties>
</file>