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.minero\Documents\1-Proyectos\AA-LRF\Otras Tareas Extra\Envio Fermin Ingresos\"/>
    </mc:Choice>
  </mc:AlternateContent>
  <bookViews>
    <workbookView xWindow="0" yWindow="0" windowWidth="15840" windowHeight="8805" tabRatio="714"/>
  </bookViews>
  <sheets>
    <sheet name="Junio1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4" l="1"/>
  <c r="D62" i="14"/>
  <c r="D61" i="14" s="1"/>
  <c r="D60" i="14" s="1"/>
  <c r="E62" i="14"/>
  <c r="H62" i="14"/>
  <c r="I62" i="14" s="1"/>
  <c r="F63" i="14"/>
  <c r="G63" i="14" s="1"/>
  <c r="H63" i="14"/>
  <c r="I63" i="14" s="1"/>
  <c r="F64" i="14"/>
  <c r="G64" i="14" s="1"/>
  <c r="H64" i="14"/>
  <c r="I64" i="14" s="1"/>
  <c r="C65" i="14"/>
  <c r="D65" i="14"/>
  <c r="E65" i="14"/>
  <c r="F65" i="14" s="1"/>
  <c r="G65" i="14" s="1"/>
  <c r="F66" i="14"/>
  <c r="G66" i="14"/>
  <c r="H66" i="14"/>
  <c r="I66" i="14"/>
  <c r="F67" i="14"/>
  <c r="G67" i="14"/>
  <c r="H67" i="14"/>
  <c r="I67" i="14"/>
  <c r="F68" i="14"/>
  <c r="G68" i="14"/>
  <c r="H68" i="14"/>
  <c r="I68" i="14"/>
  <c r="F69" i="14"/>
  <c r="G69" i="14"/>
  <c r="H69" i="14"/>
  <c r="I69" i="14"/>
  <c r="C70" i="14"/>
  <c r="D70" i="14"/>
  <c r="E70" i="14"/>
  <c r="F70" i="14"/>
  <c r="G70" i="14" s="1"/>
  <c r="H70" i="14"/>
  <c r="I70" i="14" s="1"/>
  <c r="F71" i="14"/>
  <c r="G71" i="14" s="1"/>
  <c r="H71" i="14"/>
  <c r="I71" i="14" s="1"/>
  <c r="F72" i="14"/>
  <c r="G72" i="14" s="1"/>
  <c r="H72" i="14"/>
  <c r="I72" i="14" s="1"/>
  <c r="F73" i="14"/>
  <c r="G73" i="14" s="1"/>
  <c r="H73" i="14"/>
  <c r="I73" i="14" s="1"/>
  <c r="F74" i="14"/>
  <c r="G74" i="14" s="1"/>
  <c r="H74" i="14"/>
  <c r="I74" i="14" s="1"/>
  <c r="F75" i="14"/>
  <c r="G75" i="14" s="1"/>
  <c r="H75" i="14"/>
  <c r="I75" i="14" s="1"/>
  <c r="F76" i="14"/>
  <c r="G76" i="14" s="1"/>
  <c r="H76" i="14"/>
  <c r="I76" i="14" s="1"/>
  <c r="C77" i="14"/>
  <c r="C61" i="14" s="1"/>
  <c r="C60" i="14" s="1"/>
  <c r="D77" i="14"/>
  <c r="F78" i="14"/>
  <c r="G78" i="14"/>
  <c r="H78" i="14"/>
  <c r="I78" i="14"/>
  <c r="F79" i="14"/>
  <c r="G79" i="14"/>
  <c r="H79" i="14"/>
  <c r="I79" i="14"/>
  <c r="F80" i="14"/>
  <c r="G80" i="14"/>
  <c r="H80" i="14"/>
  <c r="I80" i="14"/>
  <c r="F81" i="14"/>
  <c r="G81" i="14"/>
  <c r="H81" i="14"/>
  <c r="I81" i="14"/>
  <c r="C82" i="14"/>
  <c r="E82" i="14"/>
  <c r="F82" i="14" s="1"/>
  <c r="G82" i="14" s="1"/>
  <c r="F83" i="14"/>
  <c r="G83" i="14"/>
  <c r="H83" i="14"/>
  <c r="I83" i="14"/>
  <c r="F84" i="14"/>
  <c r="G84" i="14"/>
  <c r="H84" i="14"/>
  <c r="I84" i="14"/>
  <c r="C85" i="14"/>
  <c r="D85" i="14"/>
  <c r="E85" i="14"/>
  <c r="F85" i="14"/>
  <c r="G85" i="14" s="1"/>
  <c r="H85" i="14"/>
  <c r="I85" i="14" s="1"/>
  <c r="F86" i="14"/>
  <c r="G86" i="14" s="1"/>
  <c r="H86" i="14"/>
  <c r="I86" i="14" s="1"/>
  <c r="F87" i="14"/>
  <c r="G87" i="14" s="1"/>
  <c r="H87" i="14"/>
  <c r="I87" i="14" s="1"/>
  <c r="F88" i="14"/>
  <c r="G88" i="14" s="1"/>
  <c r="H88" i="14"/>
  <c r="I88" i="14" s="1"/>
  <c r="F89" i="14"/>
  <c r="G89" i="14" s="1"/>
  <c r="H89" i="14"/>
  <c r="I89" i="14" s="1"/>
  <c r="F90" i="14"/>
  <c r="G90" i="14" s="1"/>
  <c r="H90" i="14"/>
  <c r="I90" i="14" s="1"/>
  <c r="F91" i="14"/>
  <c r="G91" i="14" s="1"/>
  <c r="H91" i="14"/>
  <c r="I91" i="14" s="1"/>
  <c r="F92" i="14"/>
  <c r="G92" i="14" s="1"/>
  <c r="H92" i="14"/>
  <c r="I92" i="14" s="1"/>
  <c r="C93" i="14"/>
  <c r="D93" i="14"/>
  <c r="E93" i="14"/>
  <c r="H93" i="14" s="1"/>
  <c r="I93" i="14" s="1"/>
  <c r="F94" i="14"/>
  <c r="G94" i="14"/>
  <c r="H94" i="14"/>
  <c r="I94" i="14"/>
  <c r="F95" i="14"/>
  <c r="G95" i="14"/>
  <c r="H95" i="14"/>
  <c r="I95" i="14"/>
  <c r="F96" i="14"/>
  <c r="G96" i="14"/>
  <c r="H96" i="14"/>
  <c r="I96" i="14"/>
  <c r="F93" i="14" l="1"/>
  <c r="G93" i="14" s="1"/>
  <c r="H82" i="14"/>
  <c r="I82" i="14" s="1"/>
  <c r="H65" i="14"/>
  <c r="I65" i="14" s="1"/>
  <c r="E61" i="14"/>
  <c r="E77" i="14"/>
  <c r="F62" i="14"/>
  <c r="G62" i="14" s="1"/>
  <c r="J43" i="14"/>
  <c r="K43" i="14" s="1"/>
  <c r="L43" i="14" s="1"/>
  <c r="J42" i="14"/>
  <c r="K42" i="14" s="1"/>
  <c r="L42" i="14" s="1"/>
  <c r="J41" i="14"/>
  <c r="K41" i="14" s="1"/>
  <c r="L41" i="14" s="1"/>
  <c r="I40" i="14"/>
  <c r="H40" i="14"/>
  <c r="G40" i="14"/>
  <c r="F40" i="14"/>
  <c r="E40" i="14"/>
  <c r="D40" i="14"/>
  <c r="C40" i="14"/>
  <c r="J39" i="14"/>
  <c r="K39" i="14" s="1"/>
  <c r="L39" i="14" s="1"/>
  <c r="J38" i="14"/>
  <c r="K38" i="14" s="1"/>
  <c r="L38" i="14" s="1"/>
  <c r="J37" i="14"/>
  <c r="K37" i="14" s="1"/>
  <c r="L37" i="14" s="1"/>
  <c r="J36" i="14"/>
  <c r="K36" i="14" s="1"/>
  <c r="L36" i="14" s="1"/>
  <c r="J35" i="14"/>
  <c r="K35" i="14" s="1"/>
  <c r="L35" i="14" s="1"/>
  <c r="J34" i="14"/>
  <c r="K34" i="14" s="1"/>
  <c r="L34" i="14" s="1"/>
  <c r="J33" i="14"/>
  <c r="K33" i="14" s="1"/>
  <c r="L33" i="14" s="1"/>
  <c r="I32" i="14"/>
  <c r="H32" i="14"/>
  <c r="G32" i="14"/>
  <c r="F32" i="14"/>
  <c r="E32" i="14"/>
  <c r="D32" i="14"/>
  <c r="C32" i="14"/>
  <c r="J31" i="14"/>
  <c r="K31" i="14" s="1"/>
  <c r="L31" i="14" s="1"/>
  <c r="J30" i="14"/>
  <c r="K30" i="14" s="1"/>
  <c r="L30" i="14" s="1"/>
  <c r="I29" i="14"/>
  <c r="H29" i="14"/>
  <c r="H24" i="14" s="1"/>
  <c r="G29" i="14"/>
  <c r="F29" i="14"/>
  <c r="F24" i="14" s="1"/>
  <c r="E29" i="14"/>
  <c r="D29" i="14"/>
  <c r="D24" i="14" s="1"/>
  <c r="C29" i="14"/>
  <c r="C24" i="14" s="1"/>
  <c r="J28" i="14"/>
  <c r="K28" i="14" s="1"/>
  <c r="L28" i="14" s="1"/>
  <c r="J27" i="14"/>
  <c r="K27" i="14" s="1"/>
  <c r="L27" i="14" s="1"/>
  <c r="J26" i="14"/>
  <c r="K26" i="14" s="1"/>
  <c r="L26" i="14" s="1"/>
  <c r="J25" i="14"/>
  <c r="K25" i="14" s="1"/>
  <c r="L25" i="14" s="1"/>
  <c r="I24" i="14"/>
  <c r="G24" i="14"/>
  <c r="E24" i="14"/>
  <c r="J23" i="14"/>
  <c r="K23" i="14" s="1"/>
  <c r="L23" i="14" s="1"/>
  <c r="J22" i="14"/>
  <c r="K22" i="14" s="1"/>
  <c r="L22" i="14" s="1"/>
  <c r="J21" i="14"/>
  <c r="K21" i="14" s="1"/>
  <c r="L21" i="14" s="1"/>
  <c r="J20" i="14"/>
  <c r="K20" i="14" s="1"/>
  <c r="L20" i="14" s="1"/>
  <c r="J19" i="14"/>
  <c r="K19" i="14" s="1"/>
  <c r="L19" i="14" s="1"/>
  <c r="J18" i="14"/>
  <c r="K18" i="14" s="1"/>
  <c r="L18" i="14" s="1"/>
  <c r="I17" i="14"/>
  <c r="H17" i="14"/>
  <c r="G17" i="14"/>
  <c r="F17" i="14"/>
  <c r="E17" i="14"/>
  <c r="D17" i="14"/>
  <c r="C17" i="14"/>
  <c r="J16" i="14"/>
  <c r="K16" i="14" s="1"/>
  <c r="L16" i="14" s="1"/>
  <c r="J15" i="14"/>
  <c r="K15" i="14" s="1"/>
  <c r="L15" i="14" s="1"/>
  <c r="J14" i="14"/>
  <c r="K14" i="14" s="1"/>
  <c r="L14" i="14" s="1"/>
  <c r="J13" i="14"/>
  <c r="K13" i="14" s="1"/>
  <c r="L13" i="14" s="1"/>
  <c r="I12" i="14"/>
  <c r="H12" i="14"/>
  <c r="G12" i="14"/>
  <c r="F12" i="14"/>
  <c r="E12" i="14"/>
  <c r="E8" i="14" s="1"/>
  <c r="D12" i="14"/>
  <c r="C12" i="14"/>
  <c r="J11" i="14"/>
  <c r="K11" i="14" s="1"/>
  <c r="L11" i="14" s="1"/>
  <c r="J10" i="14"/>
  <c r="K10" i="14" s="1"/>
  <c r="L10" i="14" s="1"/>
  <c r="I9" i="14"/>
  <c r="H9" i="14"/>
  <c r="G9" i="14"/>
  <c r="F9" i="14"/>
  <c r="E9" i="14"/>
  <c r="D9" i="14"/>
  <c r="C9" i="14"/>
  <c r="H61" i="14" l="1"/>
  <c r="I61" i="14" s="1"/>
  <c r="E60" i="14"/>
  <c r="F61" i="14"/>
  <c r="G61" i="14" s="1"/>
  <c r="H77" i="14"/>
  <c r="I77" i="14" s="1"/>
  <c r="F77" i="14"/>
  <c r="G77" i="14" s="1"/>
  <c r="H8" i="14"/>
  <c r="H7" i="14" s="1"/>
  <c r="D8" i="14"/>
  <c r="D7" i="14" s="1"/>
  <c r="F8" i="14"/>
  <c r="F7" i="14" s="1"/>
  <c r="E7" i="14"/>
  <c r="J29" i="14"/>
  <c r="K29" i="14" s="1"/>
  <c r="L29" i="14" s="1"/>
  <c r="I8" i="14"/>
  <c r="I7" i="14" s="1"/>
  <c r="C8" i="14"/>
  <c r="C7" i="14" s="1"/>
  <c r="G8" i="14"/>
  <c r="G7" i="14" s="1"/>
  <c r="J32" i="14"/>
  <c r="K32" i="14" s="1"/>
  <c r="L32" i="14" s="1"/>
  <c r="J40" i="14"/>
  <c r="K40" i="14" s="1"/>
  <c r="L40" i="14" s="1"/>
  <c r="J24" i="14"/>
  <c r="K24" i="14" s="1"/>
  <c r="L24" i="14" s="1"/>
  <c r="J17" i="14"/>
  <c r="K17" i="14" s="1"/>
  <c r="L17" i="14" s="1"/>
  <c r="J12" i="14"/>
  <c r="K12" i="14" s="1"/>
  <c r="L12" i="14" s="1"/>
  <c r="J9" i="14"/>
  <c r="K9" i="14" s="1"/>
  <c r="L9" i="14" s="1"/>
  <c r="H60" i="14" l="1"/>
  <c r="I60" i="14" s="1"/>
  <c r="F60" i="14"/>
  <c r="G60" i="14" s="1"/>
  <c r="J7" i="14"/>
  <c r="K7" i="14" s="1"/>
  <c r="L7" i="14" s="1"/>
  <c r="J8" i="14"/>
  <c r="K8" i="14" s="1"/>
  <c r="L8" i="14" s="1"/>
</calcChain>
</file>

<file path=xl/sharedStrings.xml><?xml version="1.0" encoding="utf-8"?>
<sst xmlns="http://schemas.openxmlformats.org/spreadsheetml/2006/main" count="109" uniqueCount="61">
  <si>
    <t>(Montos en Millones de US$)</t>
  </si>
  <si>
    <t>Concepto</t>
  </si>
  <si>
    <t>Año 2017</t>
  </si>
  <si>
    <t>Pto. 2018</t>
  </si>
  <si>
    <t>Año 2018</t>
  </si>
  <si>
    <t>Variac. 18 / Pto. 18</t>
  </si>
  <si>
    <t>Variac. 18 / 17</t>
  </si>
  <si>
    <t xml:space="preserve">Abs. </t>
  </si>
  <si>
    <t>%</t>
  </si>
  <si>
    <t>Abs.</t>
  </si>
  <si>
    <t>INGRESOS CORRIENTES Y CONTRIBUCIONES (1+2)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</si>
  <si>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</si>
  <si>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</si>
  <si>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</si>
  <si>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</si>
  <si>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</si>
  <si>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</si>
  <si>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</si>
  <si>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IMPORTACION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</si>
  <si>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</si>
  <si>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</si>
  <si>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</si>
  <si>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</si>
  <si>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</si>
  <si>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</si>
  <si>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</si>
  <si>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</si>
  <si>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</si>
  <si>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</si>
  <si>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</si>
  <si>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</si>
  <si>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</si>
  <si>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</si>
  <si>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</si>
  <si>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</si>
  <si>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</si>
  <si>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</si>
  <si>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</si>
  <si>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</si>
  <si>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</si>
  <si>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</si>
  <si>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</si>
  <si>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</si>
  <si>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</si>
  <si>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</si>
  <si>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Variaciones</t>
  </si>
  <si>
    <t>Ene.</t>
  </si>
  <si>
    <t>Feb.</t>
  </si>
  <si>
    <t>Mar.</t>
  </si>
  <si>
    <t>Abr.</t>
  </si>
  <si>
    <t>May.</t>
  </si>
  <si>
    <t>Jun.</t>
  </si>
  <si>
    <t>INGRESOS CORRIENTES Y CONTRIBUCIONES</t>
  </si>
  <si>
    <t>DERECHOS ARANCELARIOS A LA IMPORT.</t>
  </si>
  <si>
    <t>Fuente: Departamento de Ingresos Bancarios, Dirección General de Tesorería</t>
  </si>
  <si>
    <t>Al  30 Jun.</t>
  </si>
  <si>
    <t>INGRESOS AL  30 DE JUNIO DE 2018, VRS EJECUTADO  2017  (Definitivo)</t>
  </si>
  <si>
    <t>Al   30 Jun.</t>
  </si>
  <si>
    <t>COMPARATIVO ACUMULADO AL  30 DE JUNIO DE 2018, VRS EJECUTADO  2017 Y PRESUPUESTO 2018 (Definitivo)</t>
  </si>
  <si>
    <t>SEGURIDAD PUBLICA (CESC)</t>
  </si>
  <si>
    <t>SEGURIDAD PUBLICA (Grandes Contribuyentes)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</si>
</sst>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2" borderId="0" xfId="0" applyFill="1"/>
    <xf numFmtId="0" fontId="2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10" xfId="0" applyFont="1" applyFill="1" applyBorder="1"/>
    <xf numFmtId="164" fontId="2" fillId="2" borderId="8" xfId="0" applyNumberFormat="1" applyFont="1" applyFill="1" applyBorder="1" applyAlignment="1"/>
    <xf numFmtId="164" fontId="2" fillId="2" borderId="8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5" fontId="0" fillId="0" borderId="0" xfId="0" applyNumberFormat="1" applyFill="1"/>
    <xf numFmtId="0" fontId="2" fillId="2" borderId="6" xfId="0" applyFont="1" applyFill="1" applyBorder="1"/>
    <xf numFmtId="164" fontId="2" fillId="2" borderId="7" xfId="0" applyNumberFormat="1" applyFont="1" applyFill="1" applyBorder="1"/>
    <xf numFmtId="164" fontId="2" fillId="2" borderId="13" xfId="0" applyNumberFormat="1" applyFont="1" applyFill="1" applyBorder="1"/>
    <xf numFmtId="164" fontId="2" fillId="2" borderId="9" xfId="0" applyNumberFormat="1" applyFont="1" applyFill="1" applyBorder="1"/>
    <xf numFmtId="0" fontId="2" fillId="2" borderId="6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2"/>
    </xf>
    <xf numFmtId="164" fontId="4" fillId="2" borderId="7" xfId="0" applyNumberFormat="1" applyFont="1" applyFill="1" applyBorder="1"/>
    <xf numFmtId="164" fontId="4" fillId="2" borderId="13" xfId="0" applyNumberFormat="1" applyFont="1" applyFill="1" applyBorder="1"/>
    <xf numFmtId="164" fontId="4" fillId="2" borderId="9" xfId="0" applyNumberFormat="1" applyFont="1" applyFill="1" applyBorder="1"/>
    <xf numFmtId="164" fontId="5" fillId="2" borderId="13" xfId="0" applyNumberFormat="1" applyFont="1" applyFill="1" applyBorder="1"/>
    <xf numFmtId="164" fontId="5" fillId="2" borderId="9" xfId="0" applyNumberFormat="1" applyFont="1" applyFill="1" applyBorder="1"/>
    <xf numFmtId="0" fontId="4" fillId="2" borderId="6" xfId="0" applyFont="1" applyFill="1" applyBorder="1" applyAlignment="1">
      <alignment horizontal="left" indent="3"/>
    </xf>
    <xf numFmtId="0" fontId="2" fillId="2" borderId="14" xfId="0" applyFont="1" applyFill="1" applyBorder="1"/>
    <xf numFmtId="164" fontId="2" fillId="2" borderId="15" xfId="0" applyNumberFormat="1" applyFont="1" applyFill="1" applyBorder="1"/>
    <xf numFmtId="164" fontId="7" fillId="2" borderId="16" xfId="0" applyNumberFormat="1" applyFont="1" applyFill="1" applyBorder="1"/>
    <xf numFmtId="0" fontId="1" fillId="2" borderId="0" xfId="0" applyFont="1" applyFill="1"/>
    <xf numFmtId="0" fontId="8" fillId="2" borderId="0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/>
    <xf numFmtId="0" fontId="3" fillId="0" borderId="0" xfId="0" applyFont="1" applyAlignment="1"/>
    <xf numFmtId="0" fontId="2" fillId="2" borderId="0" xfId="0" applyFont="1" applyFill="1" applyAlignment="1">
      <alignment horizontal="centerContinuous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T101"/>
  <sheetViews>
    <sheetView showGridLines="0" tabSelected="1" topLeftCell="A77" zoomScale="80" zoomScaleNormal="80" workbookViewId="0"/>
  </sheetViews>
  <sheetFormatPr baseColWidth="10" defaultRowHeight="15" x14ac:dyDescent="0.25"/>
  <cols>
    <col min="2" max="2" width="59.5703125" customWidth="1"/>
    <col min="3" max="12" width="12.85546875" customWidth="1"/>
    <col min="15" max="15" width="13.7109375" bestFit="1" customWidth="1"/>
    <col min="252" max="252" width="59.5703125" customWidth="1"/>
    <col min="253" max="253" width="10.7109375" customWidth="1"/>
    <col min="254" max="255" width="7.85546875" customWidth="1"/>
    <col min="256" max="256" width="8" customWidth="1"/>
    <col min="257" max="262" width="7.7109375" customWidth="1"/>
    <col min="263" max="265" width="0" hidden="1" customWidth="1"/>
    <col min="266" max="266" width="10.7109375" customWidth="1"/>
    <col min="267" max="268" width="9.7109375" customWidth="1"/>
    <col min="271" max="271" width="13.7109375" bestFit="1" customWidth="1"/>
    <col min="508" max="508" width="59.5703125" customWidth="1"/>
    <col min="509" max="509" width="10.7109375" customWidth="1"/>
    <col min="510" max="511" width="7.85546875" customWidth="1"/>
    <col min="512" max="512" width="8" customWidth="1"/>
    <col min="513" max="518" width="7.7109375" customWidth="1"/>
    <col min="519" max="521" width="0" hidden="1" customWidth="1"/>
    <col min="522" max="522" width="10.7109375" customWidth="1"/>
    <col min="523" max="524" width="9.7109375" customWidth="1"/>
    <col min="527" max="527" width="13.7109375" bestFit="1" customWidth="1"/>
    <col min="764" max="764" width="59.5703125" customWidth="1"/>
    <col min="765" max="765" width="10.7109375" customWidth="1"/>
    <col min="766" max="767" width="7.85546875" customWidth="1"/>
    <col min="768" max="768" width="8" customWidth="1"/>
    <col min="769" max="774" width="7.7109375" customWidth="1"/>
    <col min="775" max="777" width="0" hidden="1" customWidth="1"/>
    <col min="778" max="778" width="10.7109375" customWidth="1"/>
    <col min="779" max="780" width="9.7109375" customWidth="1"/>
    <col min="783" max="783" width="13.7109375" bestFit="1" customWidth="1"/>
    <col min="1020" max="1020" width="59.5703125" customWidth="1"/>
    <col min="1021" max="1021" width="10.7109375" customWidth="1"/>
    <col min="1022" max="1023" width="7.85546875" customWidth="1"/>
    <col min="1024" max="1024" width="8" customWidth="1"/>
    <col min="1025" max="1030" width="7.7109375" customWidth="1"/>
    <col min="1031" max="1033" width="0" hidden="1" customWidth="1"/>
    <col min="1034" max="1034" width="10.7109375" customWidth="1"/>
    <col min="1035" max="1036" width="9.7109375" customWidth="1"/>
    <col min="1039" max="1039" width="13.7109375" bestFit="1" customWidth="1"/>
    <col min="1276" max="1276" width="59.5703125" customWidth="1"/>
    <col min="1277" max="1277" width="10.7109375" customWidth="1"/>
    <col min="1278" max="1279" width="7.85546875" customWidth="1"/>
    <col min="1280" max="1280" width="8" customWidth="1"/>
    <col min="1281" max="1286" width="7.7109375" customWidth="1"/>
    <col min="1287" max="1289" width="0" hidden="1" customWidth="1"/>
    <col min="1290" max="1290" width="10.7109375" customWidth="1"/>
    <col min="1291" max="1292" width="9.7109375" customWidth="1"/>
    <col min="1295" max="1295" width="13.7109375" bestFit="1" customWidth="1"/>
    <col min="1532" max="1532" width="59.5703125" customWidth="1"/>
    <col min="1533" max="1533" width="10.7109375" customWidth="1"/>
    <col min="1534" max="1535" width="7.85546875" customWidth="1"/>
    <col min="1536" max="1536" width="8" customWidth="1"/>
    <col min="1537" max="1542" width="7.7109375" customWidth="1"/>
    <col min="1543" max="1545" width="0" hidden="1" customWidth="1"/>
    <col min="1546" max="1546" width="10.7109375" customWidth="1"/>
    <col min="1547" max="1548" width="9.7109375" customWidth="1"/>
    <col min="1551" max="1551" width="13.7109375" bestFit="1" customWidth="1"/>
    <col min="1788" max="1788" width="59.5703125" customWidth="1"/>
    <col min="1789" max="1789" width="10.7109375" customWidth="1"/>
    <col min="1790" max="1791" width="7.85546875" customWidth="1"/>
    <col min="1792" max="1792" width="8" customWidth="1"/>
    <col min="1793" max="1798" width="7.7109375" customWidth="1"/>
    <col min="1799" max="1801" width="0" hidden="1" customWidth="1"/>
    <col min="1802" max="1802" width="10.7109375" customWidth="1"/>
    <col min="1803" max="1804" width="9.7109375" customWidth="1"/>
    <col min="1807" max="1807" width="13.7109375" bestFit="1" customWidth="1"/>
    <col min="2044" max="2044" width="59.5703125" customWidth="1"/>
    <col min="2045" max="2045" width="10.7109375" customWidth="1"/>
    <col min="2046" max="2047" width="7.85546875" customWidth="1"/>
    <col min="2048" max="2048" width="8" customWidth="1"/>
    <col min="2049" max="2054" width="7.7109375" customWidth="1"/>
    <col min="2055" max="2057" width="0" hidden="1" customWidth="1"/>
    <col min="2058" max="2058" width="10.7109375" customWidth="1"/>
    <col min="2059" max="2060" width="9.7109375" customWidth="1"/>
    <col min="2063" max="2063" width="13.7109375" bestFit="1" customWidth="1"/>
    <col min="2300" max="2300" width="59.5703125" customWidth="1"/>
    <col min="2301" max="2301" width="10.7109375" customWidth="1"/>
    <col min="2302" max="2303" width="7.85546875" customWidth="1"/>
    <col min="2304" max="2304" width="8" customWidth="1"/>
    <col min="2305" max="2310" width="7.7109375" customWidth="1"/>
    <col min="2311" max="2313" width="0" hidden="1" customWidth="1"/>
    <col min="2314" max="2314" width="10.7109375" customWidth="1"/>
    <col min="2315" max="2316" width="9.7109375" customWidth="1"/>
    <col min="2319" max="2319" width="13.7109375" bestFit="1" customWidth="1"/>
    <col min="2556" max="2556" width="59.5703125" customWidth="1"/>
    <col min="2557" max="2557" width="10.7109375" customWidth="1"/>
    <col min="2558" max="2559" width="7.85546875" customWidth="1"/>
    <col min="2560" max="2560" width="8" customWidth="1"/>
    <col min="2561" max="2566" width="7.7109375" customWidth="1"/>
    <col min="2567" max="2569" width="0" hidden="1" customWidth="1"/>
    <col min="2570" max="2570" width="10.7109375" customWidth="1"/>
    <col min="2571" max="2572" width="9.7109375" customWidth="1"/>
    <col min="2575" max="2575" width="13.7109375" bestFit="1" customWidth="1"/>
    <col min="2812" max="2812" width="59.5703125" customWidth="1"/>
    <col min="2813" max="2813" width="10.7109375" customWidth="1"/>
    <col min="2814" max="2815" width="7.85546875" customWidth="1"/>
    <col min="2816" max="2816" width="8" customWidth="1"/>
    <col min="2817" max="2822" width="7.7109375" customWidth="1"/>
    <col min="2823" max="2825" width="0" hidden="1" customWidth="1"/>
    <col min="2826" max="2826" width="10.7109375" customWidth="1"/>
    <col min="2827" max="2828" width="9.7109375" customWidth="1"/>
    <col min="2831" max="2831" width="13.7109375" bestFit="1" customWidth="1"/>
    <col min="3068" max="3068" width="59.5703125" customWidth="1"/>
    <col min="3069" max="3069" width="10.7109375" customWidth="1"/>
    <col min="3070" max="3071" width="7.85546875" customWidth="1"/>
    <col min="3072" max="3072" width="8" customWidth="1"/>
    <col min="3073" max="3078" width="7.7109375" customWidth="1"/>
    <col min="3079" max="3081" width="0" hidden="1" customWidth="1"/>
    <col min="3082" max="3082" width="10.7109375" customWidth="1"/>
    <col min="3083" max="3084" width="9.7109375" customWidth="1"/>
    <col min="3087" max="3087" width="13.7109375" bestFit="1" customWidth="1"/>
    <col min="3324" max="3324" width="59.5703125" customWidth="1"/>
    <col min="3325" max="3325" width="10.7109375" customWidth="1"/>
    <col min="3326" max="3327" width="7.85546875" customWidth="1"/>
    <col min="3328" max="3328" width="8" customWidth="1"/>
    <col min="3329" max="3334" width="7.7109375" customWidth="1"/>
    <col min="3335" max="3337" width="0" hidden="1" customWidth="1"/>
    <col min="3338" max="3338" width="10.7109375" customWidth="1"/>
    <col min="3339" max="3340" width="9.7109375" customWidth="1"/>
    <col min="3343" max="3343" width="13.7109375" bestFit="1" customWidth="1"/>
    <col min="3580" max="3580" width="59.5703125" customWidth="1"/>
    <col min="3581" max="3581" width="10.7109375" customWidth="1"/>
    <col min="3582" max="3583" width="7.85546875" customWidth="1"/>
    <col min="3584" max="3584" width="8" customWidth="1"/>
    <col min="3585" max="3590" width="7.7109375" customWidth="1"/>
    <col min="3591" max="3593" width="0" hidden="1" customWidth="1"/>
    <col min="3594" max="3594" width="10.7109375" customWidth="1"/>
    <col min="3595" max="3596" width="9.7109375" customWidth="1"/>
    <col min="3599" max="3599" width="13.7109375" bestFit="1" customWidth="1"/>
    <col min="3836" max="3836" width="59.5703125" customWidth="1"/>
    <col min="3837" max="3837" width="10.7109375" customWidth="1"/>
    <col min="3838" max="3839" width="7.85546875" customWidth="1"/>
    <col min="3840" max="3840" width="8" customWidth="1"/>
    <col min="3841" max="3846" width="7.7109375" customWidth="1"/>
    <col min="3847" max="3849" width="0" hidden="1" customWidth="1"/>
    <col min="3850" max="3850" width="10.7109375" customWidth="1"/>
    <col min="3851" max="3852" width="9.7109375" customWidth="1"/>
    <col min="3855" max="3855" width="13.7109375" bestFit="1" customWidth="1"/>
    <col min="4092" max="4092" width="59.5703125" customWidth="1"/>
    <col min="4093" max="4093" width="10.7109375" customWidth="1"/>
    <col min="4094" max="4095" width="7.85546875" customWidth="1"/>
    <col min="4096" max="4096" width="8" customWidth="1"/>
    <col min="4097" max="4102" width="7.7109375" customWidth="1"/>
    <col min="4103" max="4105" width="0" hidden="1" customWidth="1"/>
    <col min="4106" max="4106" width="10.7109375" customWidth="1"/>
    <col min="4107" max="4108" width="9.7109375" customWidth="1"/>
    <col min="4111" max="4111" width="13.7109375" bestFit="1" customWidth="1"/>
    <col min="4348" max="4348" width="59.5703125" customWidth="1"/>
    <col min="4349" max="4349" width="10.7109375" customWidth="1"/>
    <col min="4350" max="4351" width="7.85546875" customWidth="1"/>
    <col min="4352" max="4352" width="8" customWidth="1"/>
    <col min="4353" max="4358" width="7.7109375" customWidth="1"/>
    <col min="4359" max="4361" width="0" hidden="1" customWidth="1"/>
    <col min="4362" max="4362" width="10.7109375" customWidth="1"/>
    <col min="4363" max="4364" width="9.7109375" customWidth="1"/>
    <col min="4367" max="4367" width="13.7109375" bestFit="1" customWidth="1"/>
    <col min="4604" max="4604" width="59.5703125" customWidth="1"/>
    <col min="4605" max="4605" width="10.7109375" customWidth="1"/>
    <col min="4606" max="4607" width="7.85546875" customWidth="1"/>
    <col min="4608" max="4608" width="8" customWidth="1"/>
    <col min="4609" max="4614" width="7.7109375" customWidth="1"/>
    <col min="4615" max="4617" width="0" hidden="1" customWidth="1"/>
    <col min="4618" max="4618" width="10.7109375" customWidth="1"/>
    <col min="4619" max="4620" width="9.7109375" customWidth="1"/>
    <col min="4623" max="4623" width="13.7109375" bestFit="1" customWidth="1"/>
    <col min="4860" max="4860" width="59.5703125" customWidth="1"/>
    <col min="4861" max="4861" width="10.7109375" customWidth="1"/>
    <col min="4862" max="4863" width="7.85546875" customWidth="1"/>
    <col min="4864" max="4864" width="8" customWidth="1"/>
    <col min="4865" max="4870" width="7.7109375" customWidth="1"/>
    <col min="4871" max="4873" width="0" hidden="1" customWidth="1"/>
    <col min="4874" max="4874" width="10.7109375" customWidth="1"/>
    <col min="4875" max="4876" width="9.7109375" customWidth="1"/>
    <col min="4879" max="4879" width="13.7109375" bestFit="1" customWidth="1"/>
    <col min="5116" max="5116" width="59.5703125" customWidth="1"/>
    <col min="5117" max="5117" width="10.7109375" customWidth="1"/>
    <col min="5118" max="5119" width="7.85546875" customWidth="1"/>
    <col min="5120" max="5120" width="8" customWidth="1"/>
    <col min="5121" max="5126" width="7.7109375" customWidth="1"/>
    <col min="5127" max="5129" width="0" hidden="1" customWidth="1"/>
    <col min="5130" max="5130" width="10.7109375" customWidth="1"/>
    <col min="5131" max="5132" width="9.7109375" customWidth="1"/>
    <col min="5135" max="5135" width="13.7109375" bestFit="1" customWidth="1"/>
    <col min="5372" max="5372" width="59.5703125" customWidth="1"/>
    <col min="5373" max="5373" width="10.7109375" customWidth="1"/>
    <col min="5374" max="5375" width="7.85546875" customWidth="1"/>
    <col min="5376" max="5376" width="8" customWidth="1"/>
    <col min="5377" max="5382" width="7.7109375" customWidth="1"/>
    <col min="5383" max="5385" width="0" hidden="1" customWidth="1"/>
    <col min="5386" max="5386" width="10.7109375" customWidth="1"/>
    <col min="5387" max="5388" width="9.7109375" customWidth="1"/>
    <col min="5391" max="5391" width="13.7109375" bestFit="1" customWidth="1"/>
    <col min="5628" max="5628" width="59.5703125" customWidth="1"/>
    <col min="5629" max="5629" width="10.7109375" customWidth="1"/>
    <col min="5630" max="5631" width="7.85546875" customWidth="1"/>
    <col min="5632" max="5632" width="8" customWidth="1"/>
    <col min="5633" max="5638" width="7.7109375" customWidth="1"/>
    <col min="5639" max="5641" width="0" hidden="1" customWidth="1"/>
    <col min="5642" max="5642" width="10.7109375" customWidth="1"/>
    <col min="5643" max="5644" width="9.7109375" customWidth="1"/>
    <col min="5647" max="5647" width="13.7109375" bestFit="1" customWidth="1"/>
    <col min="5884" max="5884" width="59.5703125" customWidth="1"/>
    <col min="5885" max="5885" width="10.7109375" customWidth="1"/>
    <col min="5886" max="5887" width="7.85546875" customWidth="1"/>
    <col min="5888" max="5888" width="8" customWidth="1"/>
    <col min="5889" max="5894" width="7.7109375" customWidth="1"/>
    <col min="5895" max="5897" width="0" hidden="1" customWidth="1"/>
    <col min="5898" max="5898" width="10.7109375" customWidth="1"/>
    <col min="5899" max="5900" width="9.7109375" customWidth="1"/>
    <col min="5903" max="5903" width="13.7109375" bestFit="1" customWidth="1"/>
    <col min="6140" max="6140" width="59.5703125" customWidth="1"/>
    <col min="6141" max="6141" width="10.7109375" customWidth="1"/>
    <col min="6142" max="6143" width="7.85546875" customWidth="1"/>
    <col min="6144" max="6144" width="8" customWidth="1"/>
    <col min="6145" max="6150" width="7.7109375" customWidth="1"/>
    <col min="6151" max="6153" width="0" hidden="1" customWidth="1"/>
    <col min="6154" max="6154" width="10.7109375" customWidth="1"/>
    <col min="6155" max="6156" width="9.7109375" customWidth="1"/>
    <col min="6159" max="6159" width="13.7109375" bestFit="1" customWidth="1"/>
    <col min="6396" max="6396" width="59.5703125" customWidth="1"/>
    <col min="6397" max="6397" width="10.7109375" customWidth="1"/>
    <col min="6398" max="6399" width="7.85546875" customWidth="1"/>
    <col min="6400" max="6400" width="8" customWidth="1"/>
    <col min="6401" max="6406" width="7.7109375" customWidth="1"/>
    <col min="6407" max="6409" width="0" hidden="1" customWidth="1"/>
    <col min="6410" max="6410" width="10.7109375" customWidth="1"/>
    <col min="6411" max="6412" width="9.7109375" customWidth="1"/>
    <col min="6415" max="6415" width="13.7109375" bestFit="1" customWidth="1"/>
    <col min="6652" max="6652" width="59.5703125" customWidth="1"/>
    <col min="6653" max="6653" width="10.7109375" customWidth="1"/>
    <col min="6654" max="6655" width="7.85546875" customWidth="1"/>
    <col min="6656" max="6656" width="8" customWidth="1"/>
    <col min="6657" max="6662" width="7.7109375" customWidth="1"/>
    <col min="6663" max="6665" width="0" hidden="1" customWidth="1"/>
    <col min="6666" max="6666" width="10.7109375" customWidth="1"/>
    <col min="6667" max="6668" width="9.7109375" customWidth="1"/>
    <col min="6671" max="6671" width="13.7109375" bestFit="1" customWidth="1"/>
    <col min="6908" max="6908" width="59.5703125" customWidth="1"/>
    <col min="6909" max="6909" width="10.7109375" customWidth="1"/>
    <col min="6910" max="6911" width="7.85546875" customWidth="1"/>
    <col min="6912" max="6912" width="8" customWidth="1"/>
    <col min="6913" max="6918" width="7.7109375" customWidth="1"/>
    <col min="6919" max="6921" width="0" hidden="1" customWidth="1"/>
    <col min="6922" max="6922" width="10.7109375" customWidth="1"/>
    <col min="6923" max="6924" width="9.7109375" customWidth="1"/>
    <col min="6927" max="6927" width="13.7109375" bestFit="1" customWidth="1"/>
    <col min="7164" max="7164" width="59.5703125" customWidth="1"/>
    <col min="7165" max="7165" width="10.7109375" customWidth="1"/>
    <col min="7166" max="7167" width="7.85546875" customWidth="1"/>
    <col min="7168" max="7168" width="8" customWidth="1"/>
    <col min="7169" max="7174" width="7.7109375" customWidth="1"/>
    <col min="7175" max="7177" width="0" hidden="1" customWidth="1"/>
    <col min="7178" max="7178" width="10.7109375" customWidth="1"/>
    <col min="7179" max="7180" width="9.7109375" customWidth="1"/>
    <col min="7183" max="7183" width="13.7109375" bestFit="1" customWidth="1"/>
    <col min="7420" max="7420" width="59.5703125" customWidth="1"/>
    <col min="7421" max="7421" width="10.7109375" customWidth="1"/>
    <col min="7422" max="7423" width="7.85546875" customWidth="1"/>
    <col min="7424" max="7424" width="8" customWidth="1"/>
    <col min="7425" max="7430" width="7.7109375" customWidth="1"/>
    <col min="7431" max="7433" width="0" hidden="1" customWidth="1"/>
    <col min="7434" max="7434" width="10.7109375" customWidth="1"/>
    <col min="7435" max="7436" width="9.7109375" customWidth="1"/>
    <col min="7439" max="7439" width="13.7109375" bestFit="1" customWidth="1"/>
    <col min="7676" max="7676" width="59.5703125" customWidth="1"/>
    <col min="7677" max="7677" width="10.7109375" customWidth="1"/>
    <col min="7678" max="7679" width="7.85546875" customWidth="1"/>
    <col min="7680" max="7680" width="8" customWidth="1"/>
    <col min="7681" max="7686" width="7.7109375" customWidth="1"/>
    <col min="7687" max="7689" width="0" hidden="1" customWidth="1"/>
    <col min="7690" max="7690" width="10.7109375" customWidth="1"/>
    <col min="7691" max="7692" width="9.7109375" customWidth="1"/>
    <col min="7695" max="7695" width="13.7109375" bestFit="1" customWidth="1"/>
    <col min="7932" max="7932" width="59.5703125" customWidth="1"/>
    <col min="7933" max="7933" width="10.7109375" customWidth="1"/>
    <col min="7934" max="7935" width="7.85546875" customWidth="1"/>
    <col min="7936" max="7936" width="8" customWidth="1"/>
    <col min="7937" max="7942" width="7.7109375" customWidth="1"/>
    <col min="7943" max="7945" width="0" hidden="1" customWidth="1"/>
    <col min="7946" max="7946" width="10.7109375" customWidth="1"/>
    <col min="7947" max="7948" width="9.7109375" customWidth="1"/>
    <col min="7951" max="7951" width="13.7109375" bestFit="1" customWidth="1"/>
    <col min="8188" max="8188" width="59.5703125" customWidth="1"/>
    <col min="8189" max="8189" width="10.7109375" customWidth="1"/>
    <col min="8190" max="8191" width="7.85546875" customWidth="1"/>
    <col min="8192" max="8192" width="8" customWidth="1"/>
    <col min="8193" max="8198" width="7.7109375" customWidth="1"/>
    <col min="8199" max="8201" width="0" hidden="1" customWidth="1"/>
    <col min="8202" max="8202" width="10.7109375" customWidth="1"/>
    <col min="8203" max="8204" width="9.7109375" customWidth="1"/>
    <col min="8207" max="8207" width="13.7109375" bestFit="1" customWidth="1"/>
    <col min="8444" max="8444" width="59.5703125" customWidth="1"/>
    <col min="8445" max="8445" width="10.7109375" customWidth="1"/>
    <col min="8446" max="8447" width="7.85546875" customWidth="1"/>
    <col min="8448" max="8448" width="8" customWidth="1"/>
    <col min="8449" max="8454" width="7.7109375" customWidth="1"/>
    <col min="8455" max="8457" width="0" hidden="1" customWidth="1"/>
    <col min="8458" max="8458" width="10.7109375" customWidth="1"/>
    <col min="8459" max="8460" width="9.7109375" customWidth="1"/>
    <col min="8463" max="8463" width="13.7109375" bestFit="1" customWidth="1"/>
    <col min="8700" max="8700" width="59.5703125" customWidth="1"/>
    <col min="8701" max="8701" width="10.7109375" customWidth="1"/>
    <col min="8702" max="8703" width="7.85546875" customWidth="1"/>
    <col min="8704" max="8704" width="8" customWidth="1"/>
    <col min="8705" max="8710" width="7.7109375" customWidth="1"/>
    <col min="8711" max="8713" width="0" hidden="1" customWidth="1"/>
    <col min="8714" max="8714" width="10.7109375" customWidth="1"/>
    <col min="8715" max="8716" width="9.7109375" customWidth="1"/>
    <col min="8719" max="8719" width="13.7109375" bestFit="1" customWidth="1"/>
    <col min="8956" max="8956" width="59.5703125" customWidth="1"/>
    <col min="8957" max="8957" width="10.7109375" customWidth="1"/>
    <col min="8958" max="8959" width="7.85546875" customWidth="1"/>
    <col min="8960" max="8960" width="8" customWidth="1"/>
    <col min="8961" max="8966" width="7.7109375" customWidth="1"/>
    <col min="8967" max="8969" width="0" hidden="1" customWidth="1"/>
    <col min="8970" max="8970" width="10.7109375" customWidth="1"/>
    <col min="8971" max="8972" width="9.7109375" customWidth="1"/>
    <col min="8975" max="8975" width="13.7109375" bestFit="1" customWidth="1"/>
    <col min="9212" max="9212" width="59.5703125" customWidth="1"/>
    <col min="9213" max="9213" width="10.7109375" customWidth="1"/>
    <col min="9214" max="9215" width="7.85546875" customWidth="1"/>
    <col min="9216" max="9216" width="8" customWidth="1"/>
    <col min="9217" max="9222" width="7.7109375" customWidth="1"/>
    <col min="9223" max="9225" width="0" hidden="1" customWidth="1"/>
    <col min="9226" max="9226" width="10.7109375" customWidth="1"/>
    <col min="9227" max="9228" width="9.7109375" customWidth="1"/>
    <col min="9231" max="9231" width="13.7109375" bestFit="1" customWidth="1"/>
    <col min="9468" max="9468" width="59.5703125" customWidth="1"/>
    <col min="9469" max="9469" width="10.7109375" customWidth="1"/>
    <col min="9470" max="9471" width="7.85546875" customWidth="1"/>
    <col min="9472" max="9472" width="8" customWidth="1"/>
    <col min="9473" max="9478" width="7.7109375" customWidth="1"/>
    <col min="9479" max="9481" width="0" hidden="1" customWidth="1"/>
    <col min="9482" max="9482" width="10.7109375" customWidth="1"/>
    <col min="9483" max="9484" width="9.7109375" customWidth="1"/>
    <col min="9487" max="9487" width="13.7109375" bestFit="1" customWidth="1"/>
    <col min="9724" max="9724" width="59.5703125" customWidth="1"/>
    <col min="9725" max="9725" width="10.7109375" customWidth="1"/>
    <col min="9726" max="9727" width="7.85546875" customWidth="1"/>
    <col min="9728" max="9728" width="8" customWidth="1"/>
    <col min="9729" max="9734" width="7.7109375" customWidth="1"/>
    <col min="9735" max="9737" width="0" hidden="1" customWidth="1"/>
    <col min="9738" max="9738" width="10.7109375" customWidth="1"/>
    <col min="9739" max="9740" width="9.7109375" customWidth="1"/>
    <col min="9743" max="9743" width="13.7109375" bestFit="1" customWidth="1"/>
    <col min="9980" max="9980" width="59.5703125" customWidth="1"/>
    <col min="9981" max="9981" width="10.7109375" customWidth="1"/>
    <col min="9982" max="9983" width="7.85546875" customWidth="1"/>
    <col min="9984" max="9984" width="8" customWidth="1"/>
    <col min="9985" max="9990" width="7.7109375" customWidth="1"/>
    <col min="9991" max="9993" width="0" hidden="1" customWidth="1"/>
    <col min="9994" max="9994" width="10.7109375" customWidth="1"/>
    <col min="9995" max="9996" width="9.7109375" customWidth="1"/>
    <col min="9999" max="9999" width="13.7109375" bestFit="1" customWidth="1"/>
    <col min="10236" max="10236" width="59.5703125" customWidth="1"/>
    <col min="10237" max="10237" width="10.7109375" customWidth="1"/>
    <col min="10238" max="10239" width="7.85546875" customWidth="1"/>
    <col min="10240" max="10240" width="8" customWidth="1"/>
    <col min="10241" max="10246" width="7.7109375" customWidth="1"/>
    <col min="10247" max="10249" width="0" hidden="1" customWidth="1"/>
    <col min="10250" max="10250" width="10.7109375" customWidth="1"/>
    <col min="10251" max="10252" width="9.7109375" customWidth="1"/>
    <col min="10255" max="10255" width="13.7109375" bestFit="1" customWidth="1"/>
    <col min="10492" max="10492" width="59.5703125" customWidth="1"/>
    <col min="10493" max="10493" width="10.7109375" customWidth="1"/>
    <col min="10494" max="10495" width="7.85546875" customWidth="1"/>
    <col min="10496" max="10496" width="8" customWidth="1"/>
    <col min="10497" max="10502" width="7.7109375" customWidth="1"/>
    <col min="10503" max="10505" width="0" hidden="1" customWidth="1"/>
    <col min="10506" max="10506" width="10.7109375" customWidth="1"/>
    <col min="10507" max="10508" width="9.7109375" customWidth="1"/>
    <col min="10511" max="10511" width="13.7109375" bestFit="1" customWidth="1"/>
    <col min="10748" max="10748" width="59.5703125" customWidth="1"/>
    <col min="10749" max="10749" width="10.7109375" customWidth="1"/>
    <col min="10750" max="10751" width="7.85546875" customWidth="1"/>
    <col min="10752" max="10752" width="8" customWidth="1"/>
    <col min="10753" max="10758" width="7.7109375" customWidth="1"/>
    <col min="10759" max="10761" width="0" hidden="1" customWidth="1"/>
    <col min="10762" max="10762" width="10.7109375" customWidth="1"/>
    <col min="10763" max="10764" width="9.7109375" customWidth="1"/>
    <col min="10767" max="10767" width="13.7109375" bestFit="1" customWidth="1"/>
    <col min="11004" max="11004" width="59.5703125" customWidth="1"/>
    <col min="11005" max="11005" width="10.7109375" customWidth="1"/>
    <col min="11006" max="11007" width="7.85546875" customWidth="1"/>
    <col min="11008" max="11008" width="8" customWidth="1"/>
    <col min="11009" max="11014" width="7.7109375" customWidth="1"/>
    <col min="11015" max="11017" width="0" hidden="1" customWidth="1"/>
    <col min="11018" max="11018" width="10.7109375" customWidth="1"/>
    <col min="11019" max="11020" width="9.7109375" customWidth="1"/>
    <col min="11023" max="11023" width="13.7109375" bestFit="1" customWidth="1"/>
    <col min="11260" max="11260" width="59.5703125" customWidth="1"/>
    <col min="11261" max="11261" width="10.7109375" customWidth="1"/>
    <col min="11262" max="11263" width="7.85546875" customWidth="1"/>
    <col min="11264" max="11264" width="8" customWidth="1"/>
    <col min="11265" max="11270" width="7.7109375" customWidth="1"/>
    <col min="11271" max="11273" width="0" hidden="1" customWidth="1"/>
    <col min="11274" max="11274" width="10.7109375" customWidth="1"/>
    <col min="11275" max="11276" width="9.7109375" customWidth="1"/>
    <col min="11279" max="11279" width="13.7109375" bestFit="1" customWidth="1"/>
    <col min="11516" max="11516" width="59.5703125" customWidth="1"/>
    <col min="11517" max="11517" width="10.7109375" customWidth="1"/>
    <col min="11518" max="11519" width="7.85546875" customWidth="1"/>
    <col min="11520" max="11520" width="8" customWidth="1"/>
    <col min="11521" max="11526" width="7.7109375" customWidth="1"/>
    <col min="11527" max="11529" width="0" hidden="1" customWidth="1"/>
    <col min="11530" max="11530" width="10.7109375" customWidth="1"/>
    <col min="11531" max="11532" width="9.7109375" customWidth="1"/>
    <col min="11535" max="11535" width="13.7109375" bestFit="1" customWidth="1"/>
    <col min="11772" max="11772" width="59.5703125" customWidth="1"/>
    <col min="11773" max="11773" width="10.7109375" customWidth="1"/>
    <col min="11774" max="11775" width="7.85546875" customWidth="1"/>
    <col min="11776" max="11776" width="8" customWidth="1"/>
    <col min="11777" max="11782" width="7.7109375" customWidth="1"/>
    <col min="11783" max="11785" width="0" hidden="1" customWidth="1"/>
    <col min="11786" max="11786" width="10.7109375" customWidth="1"/>
    <col min="11787" max="11788" width="9.7109375" customWidth="1"/>
    <col min="11791" max="11791" width="13.7109375" bestFit="1" customWidth="1"/>
    <col min="12028" max="12028" width="59.5703125" customWidth="1"/>
    <col min="12029" max="12029" width="10.7109375" customWidth="1"/>
    <col min="12030" max="12031" width="7.85546875" customWidth="1"/>
    <col min="12032" max="12032" width="8" customWidth="1"/>
    <col min="12033" max="12038" width="7.7109375" customWidth="1"/>
    <col min="12039" max="12041" width="0" hidden="1" customWidth="1"/>
    <col min="12042" max="12042" width="10.7109375" customWidth="1"/>
    <col min="12043" max="12044" width="9.7109375" customWidth="1"/>
    <col min="12047" max="12047" width="13.7109375" bestFit="1" customWidth="1"/>
    <col min="12284" max="12284" width="59.5703125" customWidth="1"/>
    <col min="12285" max="12285" width="10.7109375" customWidth="1"/>
    <col min="12286" max="12287" width="7.85546875" customWidth="1"/>
    <col min="12288" max="12288" width="8" customWidth="1"/>
    <col min="12289" max="12294" width="7.7109375" customWidth="1"/>
    <col min="12295" max="12297" width="0" hidden="1" customWidth="1"/>
    <col min="12298" max="12298" width="10.7109375" customWidth="1"/>
    <col min="12299" max="12300" width="9.7109375" customWidth="1"/>
    <col min="12303" max="12303" width="13.7109375" bestFit="1" customWidth="1"/>
    <col min="12540" max="12540" width="59.5703125" customWidth="1"/>
    <col min="12541" max="12541" width="10.7109375" customWidth="1"/>
    <col min="12542" max="12543" width="7.85546875" customWidth="1"/>
    <col min="12544" max="12544" width="8" customWidth="1"/>
    <col min="12545" max="12550" width="7.7109375" customWidth="1"/>
    <col min="12551" max="12553" width="0" hidden="1" customWidth="1"/>
    <col min="12554" max="12554" width="10.7109375" customWidth="1"/>
    <col min="12555" max="12556" width="9.7109375" customWidth="1"/>
    <col min="12559" max="12559" width="13.7109375" bestFit="1" customWidth="1"/>
    <col min="12796" max="12796" width="59.5703125" customWidth="1"/>
    <col min="12797" max="12797" width="10.7109375" customWidth="1"/>
    <col min="12798" max="12799" width="7.85546875" customWidth="1"/>
    <col min="12800" max="12800" width="8" customWidth="1"/>
    <col min="12801" max="12806" width="7.7109375" customWidth="1"/>
    <col min="12807" max="12809" width="0" hidden="1" customWidth="1"/>
    <col min="12810" max="12810" width="10.7109375" customWidth="1"/>
    <col min="12811" max="12812" width="9.7109375" customWidth="1"/>
    <col min="12815" max="12815" width="13.7109375" bestFit="1" customWidth="1"/>
    <col min="13052" max="13052" width="59.5703125" customWidth="1"/>
    <col min="13053" max="13053" width="10.7109375" customWidth="1"/>
    <col min="13054" max="13055" width="7.85546875" customWidth="1"/>
    <col min="13056" max="13056" width="8" customWidth="1"/>
    <col min="13057" max="13062" width="7.7109375" customWidth="1"/>
    <col min="13063" max="13065" width="0" hidden="1" customWidth="1"/>
    <col min="13066" max="13066" width="10.7109375" customWidth="1"/>
    <col min="13067" max="13068" width="9.7109375" customWidth="1"/>
    <col min="13071" max="13071" width="13.7109375" bestFit="1" customWidth="1"/>
    <col min="13308" max="13308" width="59.5703125" customWidth="1"/>
    <col min="13309" max="13309" width="10.7109375" customWidth="1"/>
    <col min="13310" max="13311" width="7.85546875" customWidth="1"/>
    <col min="13312" max="13312" width="8" customWidth="1"/>
    <col min="13313" max="13318" width="7.7109375" customWidth="1"/>
    <col min="13319" max="13321" width="0" hidden="1" customWidth="1"/>
    <col min="13322" max="13322" width="10.7109375" customWidth="1"/>
    <col min="13323" max="13324" width="9.7109375" customWidth="1"/>
    <col min="13327" max="13327" width="13.7109375" bestFit="1" customWidth="1"/>
    <col min="13564" max="13564" width="59.5703125" customWidth="1"/>
    <col min="13565" max="13565" width="10.7109375" customWidth="1"/>
    <col min="13566" max="13567" width="7.85546875" customWidth="1"/>
    <col min="13568" max="13568" width="8" customWidth="1"/>
    <col min="13569" max="13574" width="7.7109375" customWidth="1"/>
    <col min="13575" max="13577" width="0" hidden="1" customWidth="1"/>
    <col min="13578" max="13578" width="10.7109375" customWidth="1"/>
    <col min="13579" max="13580" width="9.7109375" customWidth="1"/>
    <col min="13583" max="13583" width="13.7109375" bestFit="1" customWidth="1"/>
    <col min="13820" max="13820" width="59.5703125" customWidth="1"/>
    <col min="13821" max="13821" width="10.7109375" customWidth="1"/>
    <col min="13822" max="13823" width="7.85546875" customWidth="1"/>
    <col min="13824" max="13824" width="8" customWidth="1"/>
    <col min="13825" max="13830" width="7.7109375" customWidth="1"/>
    <col min="13831" max="13833" width="0" hidden="1" customWidth="1"/>
    <col min="13834" max="13834" width="10.7109375" customWidth="1"/>
    <col min="13835" max="13836" width="9.7109375" customWidth="1"/>
    <col min="13839" max="13839" width="13.7109375" bestFit="1" customWidth="1"/>
    <col min="14076" max="14076" width="59.5703125" customWidth="1"/>
    <col min="14077" max="14077" width="10.7109375" customWidth="1"/>
    <col min="14078" max="14079" width="7.85546875" customWidth="1"/>
    <col min="14080" max="14080" width="8" customWidth="1"/>
    <col min="14081" max="14086" width="7.7109375" customWidth="1"/>
    <col min="14087" max="14089" width="0" hidden="1" customWidth="1"/>
    <col min="14090" max="14090" width="10.7109375" customWidth="1"/>
    <col min="14091" max="14092" width="9.7109375" customWidth="1"/>
    <col min="14095" max="14095" width="13.7109375" bestFit="1" customWidth="1"/>
    <col min="14332" max="14332" width="59.5703125" customWidth="1"/>
    <col min="14333" max="14333" width="10.7109375" customWidth="1"/>
    <col min="14334" max="14335" width="7.85546875" customWidth="1"/>
    <col min="14336" max="14336" width="8" customWidth="1"/>
    <col min="14337" max="14342" width="7.7109375" customWidth="1"/>
    <col min="14343" max="14345" width="0" hidden="1" customWidth="1"/>
    <col min="14346" max="14346" width="10.7109375" customWidth="1"/>
    <col min="14347" max="14348" width="9.7109375" customWidth="1"/>
    <col min="14351" max="14351" width="13.7109375" bestFit="1" customWidth="1"/>
    <col min="14588" max="14588" width="59.5703125" customWidth="1"/>
    <col min="14589" max="14589" width="10.7109375" customWidth="1"/>
    <col min="14590" max="14591" width="7.85546875" customWidth="1"/>
    <col min="14592" max="14592" width="8" customWidth="1"/>
    <col min="14593" max="14598" width="7.7109375" customWidth="1"/>
    <col min="14599" max="14601" width="0" hidden="1" customWidth="1"/>
    <col min="14602" max="14602" width="10.7109375" customWidth="1"/>
    <col min="14603" max="14604" width="9.7109375" customWidth="1"/>
    <col min="14607" max="14607" width="13.7109375" bestFit="1" customWidth="1"/>
    <col min="14844" max="14844" width="59.5703125" customWidth="1"/>
    <col min="14845" max="14845" width="10.7109375" customWidth="1"/>
    <col min="14846" max="14847" width="7.85546875" customWidth="1"/>
    <col min="14848" max="14848" width="8" customWidth="1"/>
    <col min="14849" max="14854" width="7.7109375" customWidth="1"/>
    <col min="14855" max="14857" width="0" hidden="1" customWidth="1"/>
    <col min="14858" max="14858" width="10.7109375" customWidth="1"/>
    <col min="14859" max="14860" width="9.7109375" customWidth="1"/>
    <col min="14863" max="14863" width="13.7109375" bestFit="1" customWidth="1"/>
    <col min="15100" max="15100" width="59.5703125" customWidth="1"/>
    <col min="15101" max="15101" width="10.7109375" customWidth="1"/>
    <col min="15102" max="15103" width="7.85546875" customWidth="1"/>
    <col min="15104" max="15104" width="8" customWidth="1"/>
    <col min="15105" max="15110" width="7.7109375" customWidth="1"/>
    <col min="15111" max="15113" width="0" hidden="1" customWidth="1"/>
    <col min="15114" max="15114" width="10.7109375" customWidth="1"/>
    <col min="15115" max="15116" width="9.7109375" customWidth="1"/>
    <col min="15119" max="15119" width="13.7109375" bestFit="1" customWidth="1"/>
    <col min="15356" max="15356" width="59.5703125" customWidth="1"/>
    <col min="15357" max="15357" width="10.7109375" customWidth="1"/>
    <col min="15358" max="15359" width="7.85546875" customWidth="1"/>
    <col min="15360" max="15360" width="8" customWidth="1"/>
    <col min="15361" max="15366" width="7.7109375" customWidth="1"/>
    <col min="15367" max="15369" width="0" hidden="1" customWidth="1"/>
    <col min="15370" max="15370" width="10.7109375" customWidth="1"/>
    <col min="15371" max="15372" width="9.7109375" customWidth="1"/>
    <col min="15375" max="15375" width="13.7109375" bestFit="1" customWidth="1"/>
    <col min="15612" max="15612" width="59.5703125" customWidth="1"/>
    <col min="15613" max="15613" width="10.7109375" customWidth="1"/>
    <col min="15614" max="15615" width="7.85546875" customWidth="1"/>
    <col min="15616" max="15616" width="8" customWidth="1"/>
    <col min="15617" max="15622" width="7.7109375" customWidth="1"/>
    <col min="15623" max="15625" width="0" hidden="1" customWidth="1"/>
    <col min="15626" max="15626" width="10.7109375" customWidth="1"/>
    <col min="15627" max="15628" width="9.7109375" customWidth="1"/>
    <col min="15631" max="15631" width="13.7109375" bestFit="1" customWidth="1"/>
    <col min="15868" max="15868" width="59.5703125" customWidth="1"/>
    <col min="15869" max="15869" width="10.7109375" customWidth="1"/>
    <col min="15870" max="15871" width="7.85546875" customWidth="1"/>
    <col min="15872" max="15872" width="8" customWidth="1"/>
    <col min="15873" max="15878" width="7.7109375" customWidth="1"/>
    <col min="15879" max="15881" width="0" hidden="1" customWidth="1"/>
    <col min="15882" max="15882" width="10.7109375" customWidth="1"/>
    <col min="15883" max="15884" width="9.7109375" customWidth="1"/>
    <col min="15887" max="15887" width="13.7109375" bestFit="1" customWidth="1"/>
    <col min="16124" max="16124" width="59.5703125" customWidth="1"/>
    <col min="16125" max="16125" width="10.7109375" customWidth="1"/>
    <col min="16126" max="16127" width="7.85546875" customWidth="1"/>
    <col min="16128" max="16128" width="8" customWidth="1"/>
    <col min="16129" max="16134" width="7.7109375" customWidth="1"/>
    <col min="16135" max="16137" width="0" hidden="1" customWidth="1"/>
    <col min="16138" max="16138" width="10.7109375" customWidth="1"/>
    <col min="16139" max="16140" width="9.7109375" customWidth="1"/>
    <col min="16143" max="16143" width="13.7109375" bestFit="1" customWidth="1"/>
  </cols>
  <sheetData>
    <row r="1" spans="1:16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.75" x14ac:dyDescent="0.25">
      <c r="B2" s="36" t="s">
        <v>56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6" ht="16.5" customHeight="1" x14ac:dyDescent="0.25"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6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1"/>
      <c r="O4" s="1"/>
      <c r="P4" s="1"/>
    </row>
    <row r="5" spans="1:16" ht="21" customHeight="1" x14ac:dyDescent="0.25">
      <c r="B5" s="39" t="s">
        <v>1</v>
      </c>
      <c r="C5" s="31" t="s">
        <v>2</v>
      </c>
      <c r="D5" s="41" t="s">
        <v>4</v>
      </c>
      <c r="E5" s="42"/>
      <c r="F5" s="42"/>
      <c r="G5" s="42"/>
      <c r="H5" s="42"/>
      <c r="I5" s="42"/>
      <c r="J5" s="43"/>
      <c r="K5" s="44" t="s">
        <v>45</v>
      </c>
      <c r="L5" s="45"/>
      <c r="N5" s="1"/>
      <c r="O5" s="1"/>
      <c r="P5" s="1"/>
    </row>
    <row r="6" spans="1:16" ht="31.5" customHeight="1" x14ac:dyDescent="0.25">
      <c r="A6" s="1"/>
      <c r="B6" s="40"/>
      <c r="C6" s="4" t="s">
        <v>55</v>
      </c>
      <c r="D6" s="4" t="s">
        <v>46</v>
      </c>
      <c r="E6" s="4" t="s">
        <v>47</v>
      </c>
      <c r="F6" s="4" t="s">
        <v>48</v>
      </c>
      <c r="G6" s="4" t="s">
        <v>49</v>
      </c>
      <c r="H6" s="4" t="s">
        <v>50</v>
      </c>
      <c r="I6" s="4" t="s">
        <v>51</v>
      </c>
      <c r="J6" s="4" t="s">
        <v>57</v>
      </c>
      <c r="K6" s="32" t="s">
        <v>9</v>
      </c>
      <c r="L6" s="33" t="s">
        <v>8</v>
      </c>
      <c r="N6" s="1"/>
      <c r="O6" s="1"/>
      <c r="P6" s="1"/>
    </row>
    <row r="7" spans="1:16" ht="21" customHeight="1" x14ac:dyDescent="0.25">
      <c r="A7" s="1"/>
      <c r="B7" s="8" t="s">
        <v>52</v>
      </c>
      <c r="C7" s="9">
        <f>+C8+C40</f>
        <v>2564.2264000000005</v>
      </c>
      <c r="D7" s="9">
        <f>+D8+D40</f>
        <v>445.07040000000006</v>
      </c>
      <c r="E7" s="9">
        <f t="shared" ref="E7:I7" si="0">+E8+E40</f>
        <v>369.52940000000001</v>
      </c>
      <c r="F7" s="9">
        <f t="shared" si="0"/>
        <v>373.42379999999997</v>
      </c>
      <c r="G7" s="9">
        <f t="shared" si="0"/>
        <v>812.99129999999991</v>
      </c>
      <c r="H7" s="9">
        <f t="shared" si="0"/>
        <v>367.86789999999996</v>
      </c>
      <c r="I7" s="9">
        <f t="shared" si="0"/>
        <v>371.57990000000001</v>
      </c>
      <c r="J7" s="9">
        <f>SUM(D7:I7)</f>
        <v>2740.4627</v>
      </c>
      <c r="K7" s="10">
        <f>+J7-C7</f>
        <v>176.23629999999957</v>
      </c>
      <c r="L7" s="34">
        <f>+K7/C7*100</f>
        <v>6.8728837672055603</v>
      </c>
      <c r="M7" s="51"/>
      <c r="N7" s="13"/>
      <c r="O7" s="13"/>
      <c r="P7" s="1"/>
    </row>
    <row r="8" spans="1:16" ht="21" customHeight="1" x14ac:dyDescent="0.25">
      <c r="A8" s="1"/>
      <c r="B8" s="14" t="s">
        <v>11</v>
      </c>
      <c r="C8" s="15">
        <f>+C9+C12+C16+C17+C24+C32</f>
        <v>2458.4761000000003</v>
      </c>
      <c r="D8" s="15">
        <f>+D9+D12+D16+D17+D24+D32</f>
        <v>431.31000000000006</v>
      </c>
      <c r="E8" s="15">
        <f t="shared" ref="E8:I8" si="1">+E9+E12+E16+E17+E24+E32</f>
        <v>337.62569999999999</v>
      </c>
      <c r="F8" s="15">
        <f t="shared" si="1"/>
        <v>354.0453</v>
      </c>
      <c r="G8" s="15">
        <f t="shared" si="1"/>
        <v>789.94949999999994</v>
      </c>
      <c r="H8" s="15">
        <f t="shared" si="1"/>
        <v>349.70539999999994</v>
      </c>
      <c r="I8" s="15">
        <f t="shared" si="1"/>
        <v>354.92740000000003</v>
      </c>
      <c r="J8" s="15">
        <f>SUM(D8:I8)</f>
        <v>2617.5632999999998</v>
      </c>
      <c r="K8" s="15">
        <f>+J8-C8</f>
        <v>159.08719999999948</v>
      </c>
      <c r="L8" s="17">
        <f>+K8/C8*100</f>
        <v>6.4709679300929333</v>
      </c>
      <c r="M8" s="51"/>
      <c r="N8" s="13"/>
      <c r="O8" s="13"/>
      <c r="P8" s="13"/>
    </row>
    <row r="9" spans="1:16" ht="21" customHeight="1" x14ac:dyDescent="0.25">
      <c r="A9" s="1"/>
      <c r="B9" s="18" t="s">
        <v>12</v>
      </c>
      <c r="C9" s="15">
        <f>SUM(C10:C11)</f>
        <v>963.12540000000001</v>
      </c>
      <c r="D9" s="15">
        <f>SUM(D10:D11)</f>
        <v>192.33270000000002</v>
      </c>
      <c r="E9" s="15">
        <f t="shared" ref="E9:I9" si="2">SUM(E10:E11)</f>
        <v>163.83519999999999</v>
      </c>
      <c r="F9" s="15">
        <f t="shared" si="2"/>
        <v>170.29769999999999</v>
      </c>
      <c r="G9" s="15">
        <f t="shared" si="2"/>
        <v>179.85860000000002</v>
      </c>
      <c r="H9" s="15">
        <f t="shared" si="2"/>
        <v>172.92249999999999</v>
      </c>
      <c r="I9" s="15">
        <f t="shared" si="2"/>
        <v>178.1773</v>
      </c>
      <c r="J9" s="15">
        <f>SUM(D9:I9)</f>
        <v>1057.424</v>
      </c>
      <c r="K9" s="15">
        <f>+J9-C9</f>
        <v>94.298599999999965</v>
      </c>
      <c r="L9" s="17">
        <f>+K9/C9*100</f>
        <v>9.7908953496605911</v>
      </c>
      <c r="M9" s="51"/>
      <c r="N9" s="13"/>
      <c r="O9" s="13"/>
      <c r="P9" s="13"/>
    </row>
    <row r="10" spans="1:16" ht="12.75" customHeight="1" x14ac:dyDescent="0.25">
      <c r="A10" s="1"/>
      <c r="B10" s="19" t="s">
        <v>13</v>
      </c>
      <c r="C10" s="20">
        <v>468.10140000000001</v>
      </c>
      <c r="D10" s="20">
        <v>106.08160000000001</v>
      </c>
      <c r="E10" s="20">
        <v>82.167699999999996</v>
      </c>
      <c r="F10" s="20">
        <v>79.611399999999989</v>
      </c>
      <c r="G10" s="20">
        <v>82.217799999999997</v>
      </c>
      <c r="H10" s="20">
        <v>76.899799999999985</v>
      </c>
      <c r="I10" s="20">
        <v>78.632800000000003</v>
      </c>
      <c r="J10" s="20">
        <f>SUM(D10:I10)</f>
        <v>505.61109999999996</v>
      </c>
      <c r="K10" s="20">
        <f>+J10-C10</f>
        <v>37.509699999999953</v>
      </c>
      <c r="L10" s="22">
        <f>+K10/C10*100</f>
        <v>8.0131569783811702</v>
      </c>
      <c r="M10" s="51"/>
      <c r="N10" s="13"/>
      <c r="O10" s="13"/>
      <c r="P10" s="13"/>
    </row>
    <row r="11" spans="1:16" ht="12.75" customHeight="1" x14ac:dyDescent="0.25">
      <c r="A11" s="1"/>
      <c r="B11" s="19" t="s">
        <v>14</v>
      </c>
      <c r="C11" s="20">
        <v>495.024</v>
      </c>
      <c r="D11" s="20">
        <v>86.251100000000008</v>
      </c>
      <c r="E11" s="20">
        <v>81.667500000000004</v>
      </c>
      <c r="F11" s="20">
        <v>90.686300000000003</v>
      </c>
      <c r="G11" s="20">
        <v>97.640800000000013</v>
      </c>
      <c r="H11" s="20">
        <v>96.0227</v>
      </c>
      <c r="I11" s="20">
        <v>99.544499999999999</v>
      </c>
      <c r="J11" s="20">
        <f>SUM(D11:I11)</f>
        <v>551.81290000000001</v>
      </c>
      <c r="K11" s="20">
        <f>+J11-C11</f>
        <v>56.788900000000012</v>
      </c>
      <c r="L11" s="22">
        <f>+K11/C11*100</f>
        <v>11.471948834803971</v>
      </c>
      <c r="M11" s="51"/>
      <c r="N11" s="13"/>
      <c r="O11" s="13"/>
      <c r="P11" s="13"/>
    </row>
    <row r="12" spans="1:16" ht="21" customHeight="1" x14ac:dyDescent="0.25">
      <c r="A12" s="1"/>
      <c r="B12" s="18" t="s">
        <v>15</v>
      </c>
      <c r="C12" s="15">
        <f>SUM(C13:C15)</f>
        <v>1086.9399000000001</v>
      </c>
      <c r="D12" s="15">
        <f>SUM(D13:D15)</f>
        <v>176.99329999999998</v>
      </c>
      <c r="E12" s="15">
        <f t="shared" ref="E12:I12" si="3">SUM(E13:E15)</f>
        <v>116.3788</v>
      </c>
      <c r="F12" s="15">
        <f t="shared" si="3"/>
        <v>125.97929999999999</v>
      </c>
      <c r="G12" s="15">
        <f t="shared" si="3"/>
        <v>480.20399999999995</v>
      </c>
      <c r="H12" s="15">
        <f t="shared" si="3"/>
        <v>116.86939999999998</v>
      </c>
      <c r="I12" s="15">
        <f t="shared" si="3"/>
        <v>116.9986</v>
      </c>
      <c r="J12" s="15">
        <f>SUM(D12:I12)</f>
        <v>1133.4233999999999</v>
      </c>
      <c r="K12" s="15">
        <f>+J12-C12</f>
        <v>46.483499999999822</v>
      </c>
      <c r="L12" s="17">
        <f>+K12/C12*100</f>
        <v>4.2765473969627781</v>
      </c>
      <c r="M12" s="51"/>
      <c r="N12" s="13"/>
      <c r="O12" s="13"/>
      <c r="P12" s="13"/>
    </row>
    <row r="13" spans="1:16" ht="12.75" customHeight="1" x14ac:dyDescent="0.25">
      <c r="A13" s="1"/>
      <c r="B13" s="19" t="s">
        <v>13</v>
      </c>
      <c r="C13" s="20">
        <v>413.81520000000006</v>
      </c>
      <c r="D13" s="20">
        <v>7.3107000000000006</v>
      </c>
      <c r="E13" s="20">
        <v>6.7798999999999996</v>
      </c>
      <c r="F13" s="20">
        <v>18.344999999999999</v>
      </c>
      <c r="G13" s="20">
        <v>362.57089999999994</v>
      </c>
      <c r="H13" s="20">
        <v>13.860700000000001</v>
      </c>
      <c r="I13" s="20">
        <v>11.829700000000003</v>
      </c>
      <c r="J13" s="20">
        <f>SUM(D13:I13)</f>
        <v>420.69689999999997</v>
      </c>
      <c r="K13" s="20">
        <f>+J13-C13</f>
        <v>6.8816999999999098</v>
      </c>
      <c r="L13" s="22">
        <f>+K13/C13*100</f>
        <v>1.66298869640359</v>
      </c>
      <c r="M13" s="51"/>
      <c r="N13" s="13"/>
      <c r="O13" s="13"/>
      <c r="P13" s="13"/>
    </row>
    <row r="14" spans="1:16" ht="12.75" customHeight="1" x14ac:dyDescent="0.25">
      <c r="A14" s="1"/>
      <c r="B14" s="19" t="s">
        <v>16</v>
      </c>
      <c r="C14" s="20">
        <v>452.70889999999997</v>
      </c>
      <c r="D14" s="20">
        <v>118.07399999999998</v>
      </c>
      <c r="E14" s="20">
        <v>66.706800000000001</v>
      </c>
      <c r="F14" s="20">
        <v>68.030699999999996</v>
      </c>
      <c r="G14" s="20">
        <v>77.493499999999983</v>
      </c>
      <c r="H14" s="20">
        <v>73.221399999999988</v>
      </c>
      <c r="I14" s="20">
        <v>73.712199999999996</v>
      </c>
      <c r="J14" s="20">
        <f>SUM(D14:I14)</f>
        <v>477.23859999999996</v>
      </c>
      <c r="K14" s="20">
        <f>+J14-C14</f>
        <v>24.529699999999991</v>
      </c>
      <c r="L14" s="22">
        <f>+K14/C14*100</f>
        <v>5.4184267196867548</v>
      </c>
      <c r="M14" s="51"/>
      <c r="N14" s="13"/>
      <c r="O14" s="13"/>
      <c r="P14" s="13"/>
    </row>
    <row r="15" spans="1:16" ht="12.75" customHeight="1" x14ac:dyDescent="0.25">
      <c r="A15" s="1"/>
      <c r="B15" s="19" t="s">
        <v>17</v>
      </c>
      <c r="C15" s="20">
        <v>220.41579999999999</v>
      </c>
      <c r="D15" s="20">
        <v>51.608599999999996</v>
      </c>
      <c r="E15" s="20">
        <v>42.892099999999999</v>
      </c>
      <c r="F15" s="20">
        <v>39.603599999999993</v>
      </c>
      <c r="G15" s="20">
        <v>40.139600000000002</v>
      </c>
      <c r="H15" s="20">
        <v>29.787299999999991</v>
      </c>
      <c r="I15" s="20">
        <v>31.456700000000001</v>
      </c>
      <c r="J15" s="20">
        <f>SUM(D15:I15)</f>
        <v>235.4879</v>
      </c>
      <c r="K15" s="20">
        <f>+J15-C15</f>
        <v>15.072100000000006</v>
      </c>
      <c r="L15" s="22">
        <f>+K15/C15*100</f>
        <v>6.838030667492986</v>
      </c>
      <c r="M15" s="51"/>
      <c r="N15" s="13"/>
      <c r="O15" s="13"/>
      <c r="P15" s="13"/>
    </row>
    <row r="16" spans="1:16" ht="21" customHeight="1" x14ac:dyDescent="0.25">
      <c r="A16" s="1"/>
      <c r="B16" s="18" t="s">
        <v>53</v>
      </c>
      <c r="C16" s="15">
        <v>98.503899999999973</v>
      </c>
      <c r="D16" s="15">
        <v>17.235199999999999</v>
      </c>
      <c r="E16" s="15">
        <v>16.258099999999999</v>
      </c>
      <c r="F16" s="15">
        <v>17.325400000000002</v>
      </c>
      <c r="G16" s="15">
        <v>17.550900000000002</v>
      </c>
      <c r="H16" s="15">
        <v>18.432400000000001</v>
      </c>
      <c r="I16" s="15">
        <v>18.486900000000002</v>
      </c>
      <c r="J16" s="15">
        <f>SUM(D16:I16)</f>
        <v>105.28890000000001</v>
      </c>
      <c r="K16" s="15">
        <f>+J16-C16</f>
        <v>6.7850000000000392</v>
      </c>
      <c r="L16" s="17">
        <f>+K16/C16*100</f>
        <v>6.8880521481890984</v>
      </c>
      <c r="M16" s="51"/>
      <c r="N16" s="13"/>
      <c r="O16" s="13"/>
      <c r="P16" s="13"/>
    </row>
    <row r="17" spans="1:16" ht="21" customHeight="1" x14ac:dyDescent="0.25">
      <c r="A17" s="1"/>
      <c r="B17" s="18" t="s">
        <v>19</v>
      </c>
      <c r="C17" s="15">
        <f>SUM(C18:C23)</f>
        <v>84.706799999999987</v>
      </c>
      <c r="D17" s="15">
        <f>SUM(D18:D23)</f>
        <v>16.407799999999998</v>
      </c>
      <c r="E17" s="15">
        <f t="shared" ref="E17:I17" si="4">SUM(E18:E23)</f>
        <v>12.8104</v>
      </c>
      <c r="F17" s="15">
        <f t="shared" si="4"/>
        <v>13.367699999999999</v>
      </c>
      <c r="G17" s="15">
        <f t="shared" si="4"/>
        <v>16.274800000000003</v>
      </c>
      <c r="H17" s="15">
        <f t="shared" si="4"/>
        <v>13.664900000000001</v>
      </c>
      <c r="I17" s="15">
        <f t="shared" si="4"/>
        <v>14.4529</v>
      </c>
      <c r="J17" s="15">
        <f>SUM(D17:I17)</f>
        <v>86.978499999999997</v>
      </c>
      <c r="K17" s="15">
        <f>+J17-C17</f>
        <v>2.2717000000000098</v>
      </c>
      <c r="L17" s="17">
        <f>+K17/C17*100</f>
        <v>2.6818390022997094</v>
      </c>
      <c r="M17" s="51"/>
      <c r="N17" s="13"/>
      <c r="O17" s="13"/>
      <c r="P17" s="13"/>
    </row>
    <row r="18" spans="1:16" ht="12.75" customHeight="1" x14ac:dyDescent="0.25">
      <c r="A18" s="1"/>
      <c r="B18" s="19" t="s">
        <v>20</v>
      </c>
      <c r="C18" s="20">
        <v>10.145700000000001</v>
      </c>
      <c r="D18" s="20">
        <v>1.6742999999999999</v>
      </c>
      <c r="E18" s="20">
        <v>1.5282</v>
      </c>
      <c r="F18" s="20">
        <v>1.9371999999999998</v>
      </c>
      <c r="G18" s="20">
        <v>1.7715999999999998</v>
      </c>
      <c r="H18" s="20">
        <v>1.9378</v>
      </c>
      <c r="I18" s="20">
        <v>1.744</v>
      </c>
      <c r="J18" s="20">
        <f>SUM(D18:I18)</f>
        <v>10.593099999999998</v>
      </c>
      <c r="K18" s="20">
        <f>+J18-C18</f>
        <v>0.44739999999999647</v>
      </c>
      <c r="L18" s="22">
        <f>+K18/C18*100</f>
        <v>4.4097499433257079</v>
      </c>
      <c r="M18" s="51"/>
      <c r="N18" s="13"/>
      <c r="O18" s="13"/>
      <c r="P18" s="13"/>
    </row>
    <row r="19" spans="1:16" ht="12.75" customHeight="1" x14ac:dyDescent="0.25">
      <c r="A19" s="1"/>
      <c r="B19" s="19" t="s">
        <v>21</v>
      </c>
      <c r="C19" s="20">
        <v>32.499199999999995</v>
      </c>
      <c r="D19" s="20">
        <v>7.9197999999999986</v>
      </c>
      <c r="E19" s="20">
        <v>5.0691999999999995</v>
      </c>
      <c r="F19" s="20">
        <v>5.5548000000000002</v>
      </c>
      <c r="G19" s="20">
        <v>6.6596000000000011</v>
      </c>
      <c r="H19" s="20">
        <v>5.56</v>
      </c>
      <c r="I19" s="20">
        <v>5.7466999999999997</v>
      </c>
      <c r="J19" s="20">
        <f>SUM(D19:I19)</f>
        <v>36.510099999999994</v>
      </c>
      <c r="K19" s="20">
        <f>+J19-C19</f>
        <v>4.0108999999999995</v>
      </c>
      <c r="L19" s="22">
        <f>+K19/C19*100</f>
        <v>12.341534560850729</v>
      </c>
      <c r="M19" s="51"/>
      <c r="N19" s="13"/>
      <c r="O19" s="13"/>
      <c r="P19" s="13"/>
    </row>
    <row r="20" spans="1:16" ht="12.75" customHeight="1" x14ac:dyDescent="0.25">
      <c r="A20" s="1"/>
      <c r="B20" s="19" t="s">
        <v>22</v>
      </c>
      <c r="C20" s="20">
        <v>13.3916</v>
      </c>
      <c r="D20" s="20">
        <v>1.9402000000000004</v>
      </c>
      <c r="E20" s="20">
        <v>2.0547</v>
      </c>
      <c r="F20" s="20">
        <v>1.4404000000000001</v>
      </c>
      <c r="G20" s="20">
        <v>2.5089000000000001</v>
      </c>
      <c r="H20" s="20">
        <v>1.5113000000000001</v>
      </c>
      <c r="I20" s="20">
        <v>2.2303000000000002</v>
      </c>
      <c r="J20" s="20">
        <f>SUM(D20:I20)</f>
        <v>11.6858</v>
      </c>
      <c r="K20" s="20">
        <f>+J20-C20</f>
        <v>-1.7058</v>
      </c>
      <c r="L20" s="22">
        <f>+K20/C20*100</f>
        <v>-12.737835658173779</v>
      </c>
      <c r="M20" s="51"/>
      <c r="N20" s="13"/>
      <c r="O20" s="13"/>
      <c r="P20" s="13"/>
    </row>
    <row r="21" spans="1:16" ht="12.75" customHeight="1" x14ac:dyDescent="0.25">
      <c r="A21" s="1"/>
      <c r="B21" s="19" t="s">
        <v>23</v>
      </c>
      <c r="C21" s="20">
        <v>24.972099999999998</v>
      </c>
      <c r="D21" s="20">
        <v>4.3136999999999999</v>
      </c>
      <c r="E21" s="20">
        <v>3.633</v>
      </c>
      <c r="F21" s="20">
        <v>3.9474999999999998</v>
      </c>
      <c r="G21" s="20">
        <v>4.6133000000000006</v>
      </c>
      <c r="H21" s="20">
        <v>3.9929000000000001</v>
      </c>
      <c r="I21" s="20">
        <v>4.1447000000000012</v>
      </c>
      <c r="J21" s="20">
        <f>SUM(D21:I21)</f>
        <v>24.645099999999999</v>
      </c>
      <c r="K21" s="20">
        <f>+J21-C21</f>
        <v>-0.32699999999999818</v>
      </c>
      <c r="L21" s="22">
        <f>+K21/C21*100</f>
        <v>-1.3094613588764989</v>
      </c>
      <c r="M21" s="51"/>
      <c r="N21" s="13"/>
      <c r="O21" s="13"/>
      <c r="P21" s="13"/>
    </row>
    <row r="22" spans="1:16" ht="12.75" customHeight="1" x14ac:dyDescent="0.25">
      <c r="A22" s="1"/>
      <c r="B22" s="19" t="s">
        <v>24</v>
      </c>
      <c r="C22" s="20">
        <v>0.39040000000000002</v>
      </c>
      <c r="D22" s="20">
        <v>0.1019</v>
      </c>
      <c r="E22" s="20">
        <v>9.5299999999999996E-2</v>
      </c>
      <c r="F22" s="20">
        <v>0.1017</v>
      </c>
      <c r="G22" s="20">
        <v>0.14030000000000001</v>
      </c>
      <c r="H22" s="20">
        <v>7.8900000000000012E-2</v>
      </c>
      <c r="I22" s="20">
        <v>5.5200000000000006E-2</v>
      </c>
      <c r="J22" s="20">
        <f>SUM(D22:I22)</f>
        <v>0.57330000000000003</v>
      </c>
      <c r="K22" s="20">
        <f>+J22-C22</f>
        <v>0.18290000000000001</v>
      </c>
      <c r="L22" s="22">
        <f>+K22/C22*100</f>
        <v>46.849385245901637</v>
      </c>
      <c r="M22" s="51"/>
      <c r="N22" s="13"/>
      <c r="O22" s="13"/>
      <c r="P22" s="13"/>
    </row>
    <row r="23" spans="1:16" ht="12.75" customHeight="1" x14ac:dyDescent="0.25">
      <c r="A23" s="1"/>
      <c r="B23" s="19" t="s">
        <v>25</v>
      </c>
      <c r="C23" s="20">
        <v>3.3078000000000003</v>
      </c>
      <c r="D23" s="20">
        <v>0.45789999999999997</v>
      </c>
      <c r="E23" s="20">
        <v>0.43</v>
      </c>
      <c r="F23" s="20">
        <v>0.38609999999999994</v>
      </c>
      <c r="G23" s="20">
        <v>0.58110000000000006</v>
      </c>
      <c r="H23" s="20">
        <v>0.58399999999999996</v>
      </c>
      <c r="I23" s="20">
        <v>0.53200000000000003</v>
      </c>
      <c r="J23" s="20">
        <f>SUM(D23:I23)</f>
        <v>2.9710999999999999</v>
      </c>
      <c r="K23" s="20">
        <f>+J23-C23</f>
        <v>-0.33670000000000044</v>
      </c>
      <c r="L23" s="22">
        <f>+K23/C23*100</f>
        <v>-10.178970917225962</v>
      </c>
      <c r="M23" s="51"/>
      <c r="N23" s="13"/>
      <c r="O23" s="13"/>
      <c r="P23" s="13"/>
    </row>
    <row r="24" spans="1:16" ht="21" customHeight="1" x14ac:dyDescent="0.25">
      <c r="A24" s="1"/>
      <c r="B24" s="18" t="s">
        <v>26</v>
      </c>
      <c r="C24" s="15">
        <f>SUM(C25:C29)</f>
        <v>62.237400000000001</v>
      </c>
      <c r="D24" s="15">
        <f>SUM(D25:D29)</f>
        <v>11.308199999999999</v>
      </c>
      <c r="E24" s="15">
        <f>SUM(E25:E29)</f>
        <v>10.596299999999999</v>
      </c>
      <c r="F24" s="15">
        <f>SUM(F25:F29)</f>
        <v>10.343299999999999</v>
      </c>
      <c r="G24" s="15">
        <f t="shared" ref="G24:I24" si="5">SUM(G25:G29)</f>
        <v>9.9620999999999995</v>
      </c>
      <c r="H24" s="15">
        <f t="shared" si="5"/>
        <v>11.1671</v>
      </c>
      <c r="I24" s="15">
        <f t="shared" si="5"/>
        <v>11.5008</v>
      </c>
      <c r="J24" s="15">
        <f>SUM(D24:I24)</f>
        <v>64.877799999999993</v>
      </c>
      <c r="K24" s="15">
        <f>+J24-C24</f>
        <v>2.6403999999999925</v>
      </c>
      <c r="L24" s="17">
        <f>+K24/C24*100</f>
        <v>4.2424651415386769</v>
      </c>
      <c r="M24" s="51"/>
      <c r="N24" s="13"/>
      <c r="O24" s="13"/>
      <c r="P24" s="13"/>
    </row>
    <row r="25" spans="1:16" ht="12.75" customHeight="1" x14ac:dyDescent="0.25">
      <c r="A25" s="1"/>
      <c r="B25" s="19" t="s">
        <v>27</v>
      </c>
      <c r="C25" s="20">
        <v>11.4237</v>
      </c>
      <c r="D25" s="20">
        <v>1.6556</v>
      </c>
      <c r="E25" s="20">
        <v>1.9761</v>
      </c>
      <c r="F25" s="20">
        <v>2.0331999999999999</v>
      </c>
      <c r="G25" s="20">
        <v>1.6408000000000003</v>
      </c>
      <c r="H25" s="20">
        <v>1.8606</v>
      </c>
      <c r="I25" s="20">
        <v>2.4864999999999999</v>
      </c>
      <c r="J25" s="20">
        <f>SUM(D25:I25)</f>
        <v>11.652799999999999</v>
      </c>
      <c r="K25" s="20">
        <f>+J25-C25</f>
        <v>0.22909999999999897</v>
      </c>
      <c r="L25" s="22">
        <f>+K25/C25*100</f>
        <v>2.0054798357799921</v>
      </c>
      <c r="M25" s="51"/>
      <c r="N25" s="13"/>
      <c r="O25" s="13"/>
      <c r="P25" s="13"/>
    </row>
    <row r="26" spans="1:16" ht="12.75" customHeight="1" x14ac:dyDescent="0.25">
      <c r="A26" s="1"/>
      <c r="B26" s="19" t="s">
        <v>28</v>
      </c>
      <c r="C26" s="20">
        <v>0.80479999999999996</v>
      </c>
      <c r="D26" s="20">
        <v>0.13519999999999999</v>
      </c>
      <c r="E26" s="20">
        <v>0.1416</v>
      </c>
      <c r="F26" s="20">
        <v>0.17100000000000001</v>
      </c>
      <c r="G26" s="20">
        <v>0.1195</v>
      </c>
      <c r="H26" s="20">
        <v>0.12369999999999999</v>
      </c>
      <c r="I26" s="20">
        <v>0.23430000000000001</v>
      </c>
      <c r="J26" s="20">
        <f>SUM(D26:I26)</f>
        <v>0.92530000000000001</v>
      </c>
      <c r="K26" s="20">
        <f>+J26-C26</f>
        <v>0.12050000000000005</v>
      </c>
      <c r="L26" s="22">
        <f>+K26/C26*100</f>
        <v>14.972664015904581</v>
      </c>
      <c r="M26" s="51"/>
      <c r="N26" s="13"/>
      <c r="O26" s="13"/>
      <c r="P26" s="13"/>
    </row>
    <row r="27" spans="1:16" ht="12.75" hidden="1" customHeight="1" x14ac:dyDescent="0.25">
      <c r="A27" s="1"/>
      <c r="B27" s="19" t="s">
        <v>29</v>
      </c>
      <c r="C27" s="20"/>
      <c r="D27" s="20"/>
      <c r="E27" s="20"/>
      <c r="F27" s="20"/>
      <c r="G27" s="20"/>
      <c r="H27" s="20"/>
      <c r="I27" s="20"/>
      <c r="J27" s="20">
        <f>SUM(D27:I27)</f>
        <v>0</v>
      </c>
      <c r="K27" s="20">
        <f>+J27-C27</f>
        <v>0</v>
      </c>
      <c r="L27" s="24" t="e">
        <f>+K27/C27*100</f>
        <v>#DIV/0!</v>
      </c>
      <c r="M27" s="51"/>
      <c r="N27" s="13"/>
      <c r="O27" s="13"/>
      <c r="P27" s="13"/>
    </row>
    <row r="28" spans="1:16" ht="12.75" customHeight="1" x14ac:dyDescent="0.25">
      <c r="A28" s="1"/>
      <c r="B28" s="19" t="s">
        <v>30</v>
      </c>
      <c r="C28" s="20">
        <v>6.633</v>
      </c>
      <c r="D28" s="20">
        <v>1.2114</v>
      </c>
      <c r="E28" s="20">
        <v>0.96860000000000013</v>
      </c>
      <c r="F28" s="20">
        <v>0.97620000000000018</v>
      </c>
      <c r="G28" s="20">
        <v>1.1371000000000002</v>
      </c>
      <c r="H28" s="20">
        <v>1.7015</v>
      </c>
      <c r="I28" s="20">
        <v>1.3089999999999999</v>
      </c>
      <c r="J28" s="20">
        <f>SUM(D28:I28)</f>
        <v>7.3038000000000007</v>
      </c>
      <c r="K28" s="20">
        <f>+J28-C28</f>
        <v>0.67080000000000073</v>
      </c>
      <c r="L28" s="22">
        <f>+K28/C28*100</f>
        <v>10.113071008593408</v>
      </c>
      <c r="M28" s="51"/>
      <c r="N28" s="13"/>
      <c r="O28" s="13"/>
      <c r="P28" s="13"/>
    </row>
    <row r="29" spans="1:16" ht="12.75" customHeight="1" x14ac:dyDescent="0.25">
      <c r="A29" s="1"/>
      <c r="B29" s="19" t="s">
        <v>31</v>
      </c>
      <c r="C29" s="20">
        <f>+C30+C31</f>
        <v>43.375900000000001</v>
      </c>
      <c r="D29" s="20">
        <f>+D30+D31</f>
        <v>8.3059999999999992</v>
      </c>
      <c r="E29" s="20">
        <f t="shared" ref="E29:I29" si="6">+E30+E31</f>
        <v>7.51</v>
      </c>
      <c r="F29" s="20">
        <f t="shared" si="6"/>
        <v>7.1629000000000005</v>
      </c>
      <c r="G29" s="20">
        <f t="shared" si="6"/>
        <v>7.0647000000000002</v>
      </c>
      <c r="H29" s="20">
        <f t="shared" si="6"/>
        <v>7.4812999999999992</v>
      </c>
      <c r="I29" s="20">
        <f t="shared" si="6"/>
        <v>7.4710000000000001</v>
      </c>
      <c r="J29" s="20">
        <f>SUM(D29:I29)</f>
        <v>44.995899999999992</v>
      </c>
      <c r="K29" s="20">
        <f>+J29-C29</f>
        <v>1.6199999999999903</v>
      </c>
      <c r="L29" s="22">
        <f>+K29/C29*100</f>
        <v>3.73479282274256</v>
      </c>
      <c r="M29" s="51"/>
      <c r="N29" s="13"/>
      <c r="O29" s="13"/>
      <c r="P29" s="13"/>
    </row>
    <row r="30" spans="1:16" ht="12.75" customHeight="1" x14ac:dyDescent="0.25">
      <c r="A30" s="1"/>
      <c r="B30" s="25" t="s">
        <v>32</v>
      </c>
      <c r="C30" s="20">
        <v>27.063800000000004</v>
      </c>
      <c r="D30" s="20">
        <v>5.1650999999999998</v>
      </c>
      <c r="E30" s="20">
        <v>4.5611999999999995</v>
      </c>
      <c r="F30" s="20">
        <v>4.5966000000000005</v>
      </c>
      <c r="G30" s="20">
        <v>4.4074</v>
      </c>
      <c r="H30" s="20">
        <v>4.6371999999999991</v>
      </c>
      <c r="I30" s="20">
        <v>4.5857000000000001</v>
      </c>
      <c r="J30" s="20">
        <f>SUM(D30:I30)</f>
        <v>27.953199999999999</v>
      </c>
      <c r="K30" s="20">
        <f>+J30-C30</f>
        <v>0.88939999999999486</v>
      </c>
      <c r="L30" s="22">
        <f>+K30/C30*100</f>
        <v>3.2863086484528949</v>
      </c>
      <c r="M30" s="51"/>
      <c r="N30" s="13"/>
      <c r="O30" s="13"/>
      <c r="P30" s="13"/>
    </row>
    <row r="31" spans="1:16" ht="12.75" customHeight="1" x14ac:dyDescent="0.25">
      <c r="A31" s="1"/>
      <c r="B31" s="25" t="s">
        <v>33</v>
      </c>
      <c r="C31" s="20">
        <v>16.312100000000001</v>
      </c>
      <c r="D31" s="20">
        <v>3.1408999999999998</v>
      </c>
      <c r="E31" s="20">
        <v>2.9487999999999999</v>
      </c>
      <c r="F31" s="20">
        <v>2.5662999999999996</v>
      </c>
      <c r="G31" s="20">
        <v>2.6572999999999998</v>
      </c>
      <c r="H31" s="20">
        <v>2.8441000000000001</v>
      </c>
      <c r="I31" s="20">
        <v>2.8853</v>
      </c>
      <c r="J31" s="20">
        <f>SUM(D31:I31)</f>
        <v>17.0427</v>
      </c>
      <c r="K31" s="20">
        <f>+J31-C31</f>
        <v>0.73059999999999903</v>
      </c>
      <c r="L31" s="22">
        <f>+K31/C31*100</f>
        <v>4.4788837733952036</v>
      </c>
      <c r="M31" s="51"/>
      <c r="N31" s="13"/>
      <c r="O31" s="13"/>
      <c r="P31" s="13"/>
    </row>
    <row r="32" spans="1:16" ht="21" customHeight="1" x14ac:dyDescent="0.25">
      <c r="A32" s="1"/>
      <c r="B32" s="18" t="s">
        <v>34</v>
      </c>
      <c r="C32" s="15">
        <f>SUM(C33:C39)</f>
        <v>162.96269999999998</v>
      </c>
      <c r="D32" s="15">
        <f>SUM(D33:D39)</f>
        <v>17.032800000000002</v>
      </c>
      <c r="E32" s="15">
        <f t="shared" ref="E32:I32" si="7">SUM(E33:E39)</f>
        <v>17.7469</v>
      </c>
      <c r="F32" s="15">
        <f t="shared" si="7"/>
        <v>16.731899999999996</v>
      </c>
      <c r="G32" s="15">
        <f t="shared" si="7"/>
        <v>86.099099999999993</v>
      </c>
      <c r="H32" s="15">
        <f t="shared" si="7"/>
        <v>16.649100000000001</v>
      </c>
      <c r="I32" s="15">
        <f t="shared" si="7"/>
        <v>15.3109</v>
      </c>
      <c r="J32" s="15">
        <f>SUM(D32:I32)</f>
        <v>169.57070000000002</v>
      </c>
      <c r="K32" s="15">
        <f>+J32-C32</f>
        <v>6.6080000000000325</v>
      </c>
      <c r="L32" s="17">
        <f>+K32/C32*100</f>
        <v>4.05491563406843</v>
      </c>
      <c r="M32" s="51"/>
      <c r="N32" s="13"/>
      <c r="O32" s="13"/>
      <c r="P32" s="13"/>
    </row>
    <row r="33" spans="1:16" ht="15.75" customHeight="1" x14ac:dyDescent="0.25">
      <c r="A33" s="1"/>
      <c r="B33" s="19" t="s">
        <v>35</v>
      </c>
      <c r="C33" s="20">
        <v>5.4026000000000005</v>
      </c>
      <c r="D33" s="20">
        <v>0.72689999999999999</v>
      </c>
      <c r="E33" s="20">
        <v>0.98780000000000012</v>
      </c>
      <c r="F33" s="20">
        <v>0.94019999999999992</v>
      </c>
      <c r="G33" s="20">
        <v>1.073</v>
      </c>
      <c r="H33" s="20">
        <v>1.0494000000000001</v>
      </c>
      <c r="I33" s="20">
        <v>0.97250000000000003</v>
      </c>
      <c r="J33" s="20">
        <f>SUM(D33:I33)</f>
        <v>5.7498000000000005</v>
      </c>
      <c r="K33" s="20">
        <f>+J33-C33</f>
        <v>0.34719999999999995</v>
      </c>
      <c r="L33" s="22">
        <f>+K33/C33*100</f>
        <v>6.4265353718579927</v>
      </c>
      <c r="M33" s="51"/>
      <c r="N33" s="13"/>
      <c r="O33" s="13"/>
      <c r="P33" s="13"/>
    </row>
    <row r="34" spans="1:16" ht="15.75" customHeight="1" x14ac:dyDescent="0.25">
      <c r="A34" s="1"/>
      <c r="B34" s="19" t="s">
        <v>36</v>
      </c>
      <c r="C34" s="20">
        <v>44.483399999999996</v>
      </c>
      <c r="D34" s="20">
        <v>7.9833999999999996</v>
      </c>
      <c r="E34" s="20">
        <v>8.3390000000000004</v>
      </c>
      <c r="F34" s="20">
        <v>7.1247999999999996</v>
      </c>
      <c r="G34" s="20">
        <v>8.7914999999999992</v>
      </c>
      <c r="H34" s="20">
        <v>7.5223999999999993</v>
      </c>
      <c r="I34" s="20">
        <v>6.9097000000000008</v>
      </c>
      <c r="J34" s="20">
        <f>SUM(D34:I34)</f>
        <v>46.6708</v>
      </c>
      <c r="K34" s="20">
        <f>+J34-C34</f>
        <v>2.1874000000000038</v>
      </c>
      <c r="L34" s="22">
        <f>+K34/C34*100</f>
        <v>4.9173399515324911</v>
      </c>
      <c r="M34" s="51"/>
      <c r="N34" s="13"/>
      <c r="O34" s="13"/>
      <c r="P34" s="13"/>
    </row>
    <row r="35" spans="1:16" ht="15.75" customHeight="1" x14ac:dyDescent="0.25">
      <c r="A35" s="1"/>
      <c r="B35" s="19" t="s">
        <v>37</v>
      </c>
      <c r="C35" s="20">
        <v>22.367099999999997</v>
      </c>
      <c r="D35" s="20">
        <v>4.0125000000000002</v>
      </c>
      <c r="E35" s="20">
        <v>4.1756000000000002</v>
      </c>
      <c r="F35" s="20">
        <v>3.5871</v>
      </c>
      <c r="G35" s="20">
        <v>4.4226000000000001</v>
      </c>
      <c r="H35" s="20">
        <v>3.7776000000000001</v>
      </c>
      <c r="I35" s="20">
        <v>3.4569000000000001</v>
      </c>
      <c r="J35" s="20">
        <f>SUM(D35:I35)</f>
        <v>23.432300000000001</v>
      </c>
      <c r="K35" s="20">
        <f>+J35-C35</f>
        <v>1.0652000000000044</v>
      </c>
      <c r="L35" s="22">
        <f>+K35/C35*100</f>
        <v>4.7623518471326394</v>
      </c>
      <c r="M35" s="51"/>
      <c r="N35" s="13"/>
      <c r="O35" s="13"/>
      <c r="P35" s="13"/>
    </row>
    <row r="36" spans="1:16" ht="15.75" customHeight="1" x14ac:dyDescent="0.25">
      <c r="A36" s="1"/>
      <c r="B36" s="19" t="s">
        <v>38</v>
      </c>
      <c r="C36" s="20">
        <v>0.43769999999999998</v>
      </c>
      <c r="D36" s="20">
        <v>2.3600000000000003E-2</v>
      </c>
      <c r="E36" s="20">
        <v>0</v>
      </c>
      <c r="F36" s="20">
        <v>0.20379999999999998</v>
      </c>
      <c r="G36" s="20">
        <v>0.35830000000000001</v>
      </c>
      <c r="H36" s="20">
        <v>0</v>
      </c>
      <c r="I36" s="20">
        <v>0</v>
      </c>
      <c r="J36" s="20">
        <f>SUM(D36:I36)</f>
        <v>0.5857</v>
      </c>
      <c r="K36" s="20">
        <f>+J36-C36</f>
        <v>0.14800000000000002</v>
      </c>
      <c r="L36" s="22">
        <f>+K36/C36*100</f>
        <v>33.813114005026279</v>
      </c>
      <c r="M36" s="51"/>
      <c r="N36" s="13"/>
      <c r="O36" s="13"/>
      <c r="P36" s="13"/>
    </row>
    <row r="37" spans="1:16" ht="15.75" hidden="1" customHeight="1" x14ac:dyDescent="0.25">
      <c r="A37" s="1"/>
      <c r="B37" s="19" t="s">
        <v>39</v>
      </c>
      <c r="C37" s="20"/>
      <c r="D37" s="20"/>
      <c r="E37" s="20"/>
      <c r="F37" s="20"/>
      <c r="G37" s="20"/>
      <c r="H37" s="20"/>
      <c r="I37" s="20"/>
      <c r="J37" s="20">
        <f>SUM(D37:I37)</f>
        <v>0</v>
      </c>
      <c r="K37" s="20">
        <f>+J37-C37</f>
        <v>0</v>
      </c>
      <c r="L37" s="24" t="e">
        <f>+K37/C37*100</f>
        <v>#DIV/0!</v>
      </c>
      <c r="M37" s="51"/>
      <c r="N37" s="13"/>
      <c r="O37" s="13"/>
      <c r="P37" s="13"/>
    </row>
    <row r="38" spans="1:16" ht="15.75" customHeight="1" x14ac:dyDescent="0.25">
      <c r="A38" s="1"/>
      <c r="B38" s="19" t="s">
        <v>59</v>
      </c>
      <c r="C38" s="20">
        <v>23.983199999999997</v>
      </c>
      <c r="D38" s="20">
        <v>4.2808999999999999</v>
      </c>
      <c r="E38" s="20">
        <v>3.9008999999999996</v>
      </c>
      <c r="F38" s="20">
        <v>3.0414000000000003</v>
      </c>
      <c r="G38" s="20">
        <v>4.4607999999999999</v>
      </c>
      <c r="H38" s="20">
        <v>3.9893999999999998</v>
      </c>
      <c r="I38" s="20">
        <v>3.9615999999999993</v>
      </c>
      <c r="J38" s="20">
        <f>SUM(D38:I38)</f>
        <v>23.634999999999998</v>
      </c>
      <c r="K38" s="20">
        <f>+J38-C38</f>
        <v>-0.34819999999999851</v>
      </c>
      <c r="L38" s="22">
        <f>+K38/C38*100</f>
        <v>-1.4518496280729785</v>
      </c>
      <c r="M38" s="51"/>
      <c r="N38" s="13"/>
      <c r="O38" s="13"/>
      <c r="P38" s="13"/>
    </row>
    <row r="39" spans="1:16" ht="15.75" customHeight="1" x14ac:dyDescent="0.25">
      <c r="A39" s="1"/>
      <c r="B39" s="19" t="s">
        <v>60</v>
      </c>
      <c r="C39" s="20">
        <v>66.288700000000006</v>
      </c>
      <c r="D39" s="20">
        <v>5.4999999999999997E-3</v>
      </c>
      <c r="E39" s="20">
        <v>0.34360000000000002</v>
      </c>
      <c r="F39" s="20">
        <v>1.8346</v>
      </c>
      <c r="G39" s="20">
        <v>66.992899999999992</v>
      </c>
      <c r="H39" s="20">
        <v>0.31029999999999996</v>
      </c>
      <c r="I39" s="20">
        <v>1.0199999999999999E-2</v>
      </c>
      <c r="J39" s="20">
        <f>SUM(D39:I39)</f>
        <v>69.497099999999989</v>
      </c>
      <c r="K39" s="20">
        <f>+J39-C39</f>
        <v>3.2083999999999833</v>
      </c>
      <c r="L39" s="22">
        <f>+K39/C39*100</f>
        <v>4.8400406102397282</v>
      </c>
      <c r="M39" s="51"/>
      <c r="N39" s="13"/>
      <c r="O39" s="13"/>
      <c r="P39" s="13"/>
    </row>
    <row r="40" spans="1:16" ht="21" customHeight="1" x14ac:dyDescent="0.25">
      <c r="A40" s="1"/>
      <c r="B40" s="14" t="s">
        <v>40</v>
      </c>
      <c r="C40" s="15">
        <f>SUM(C41:C43)</f>
        <v>105.75030000000001</v>
      </c>
      <c r="D40" s="15">
        <f>SUM(D41:D43)</f>
        <v>13.760400000000001</v>
      </c>
      <c r="E40" s="15">
        <f t="shared" ref="E40:I40" si="8">SUM(E41:E43)</f>
        <v>31.903700000000001</v>
      </c>
      <c r="F40" s="15">
        <f t="shared" si="8"/>
        <v>19.378499999999995</v>
      </c>
      <c r="G40" s="15">
        <f t="shared" si="8"/>
        <v>23.041799999999999</v>
      </c>
      <c r="H40" s="15">
        <f t="shared" si="8"/>
        <v>18.162500000000001</v>
      </c>
      <c r="I40" s="15">
        <f t="shared" si="8"/>
        <v>16.6525</v>
      </c>
      <c r="J40" s="15">
        <f>SUM(D40:I40)</f>
        <v>122.89939999999999</v>
      </c>
      <c r="K40" s="15">
        <f>+J40-C40</f>
        <v>17.149099999999976</v>
      </c>
      <c r="L40" s="17">
        <f>+K40/C40*100</f>
        <v>16.216597021474147</v>
      </c>
      <c r="M40" s="51"/>
      <c r="N40" s="13"/>
      <c r="O40" s="13"/>
      <c r="P40" s="13"/>
    </row>
    <row r="41" spans="1:16" ht="15" customHeight="1" x14ac:dyDescent="0.25">
      <c r="A41" s="1"/>
      <c r="B41" s="19" t="s">
        <v>41</v>
      </c>
      <c r="C41" s="20">
        <v>18.090800000000002</v>
      </c>
      <c r="D41" s="20">
        <v>3.4568999999999996</v>
      </c>
      <c r="E41" s="20">
        <v>3.3096000000000001</v>
      </c>
      <c r="F41" s="20">
        <v>3.0618000000000003</v>
      </c>
      <c r="G41" s="20">
        <v>3.1726000000000001</v>
      </c>
      <c r="H41" s="20">
        <v>3.2893000000000003</v>
      </c>
      <c r="I41" s="20">
        <v>2.9658000000000002</v>
      </c>
      <c r="J41" s="20">
        <f>SUM(D41:I41)</f>
        <v>19.256000000000004</v>
      </c>
      <c r="K41" s="20">
        <f>+J41-C41</f>
        <v>1.1652000000000022</v>
      </c>
      <c r="L41" s="22">
        <f>+K41/C41*100</f>
        <v>6.4408428593539373</v>
      </c>
      <c r="M41" s="51"/>
      <c r="N41" s="13"/>
      <c r="O41" s="13"/>
      <c r="P41" s="13"/>
    </row>
    <row r="42" spans="1:16" ht="15" customHeight="1" x14ac:dyDescent="0.25">
      <c r="A42" s="1"/>
      <c r="B42" s="19" t="s">
        <v>42</v>
      </c>
      <c r="C42" s="20">
        <v>4.3764000000000003</v>
      </c>
      <c r="D42" s="20">
        <v>1.1289</v>
      </c>
      <c r="E42" s="20">
        <v>1.5890000000000004</v>
      </c>
      <c r="F42" s="20">
        <v>1.0432000000000001</v>
      </c>
      <c r="G42" s="20">
        <v>1.4143000000000001</v>
      </c>
      <c r="H42" s="20">
        <v>1.6950000000000001</v>
      </c>
      <c r="I42" s="20">
        <v>1.8802000000000001</v>
      </c>
      <c r="J42" s="20">
        <f>SUM(D42:I42)</f>
        <v>8.7506000000000004</v>
      </c>
      <c r="K42" s="20">
        <f>+J42-C42</f>
        <v>4.3742000000000001</v>
      </c>
      <c r="L42" s="22">
        <f>+K42/C42*100</f>
        <v>99.949730371995244</v>
      </c>
      <c r="M42" s="51"/>
      <c r="N42" s="13"/>
      <c r="O42" s="13"/>
      <c r="P42" s="13"/>
    </row>
    <row r="43" spans="1:16" ht="15" customHeight="1" x14ac:dyDescent="0.25">
      <c r="A43" s="1"/>
      <c r="B43" s="19" t="s">
        <v>43</v>
      </c>
      <c r="C43" s="20">
        <v>83.283100000000005</v>
      </c>
      <c r="D43" s="20">
        <v>9.1745999999999999</v>
      </c>
      <c r="E43" s="20">
        <v>27.005099999999999</v>
      </c>
      <c r="F43" s="20">
        <v>15.273499999999997</v>
      </c>
      <c r="G43" s="20">
        <v>18.454899999999999</v>
      </c>
      <c r="H43" s="20">
        <v>13.1782</v>
      </c>
      <c r="I43" s="20">
        <v>11.8065</v>
      </c>
      <c r="J43" s="20">
        <f>SUM(D43:I43)</f>
        <v>94.892799999999994</v>
      </c>
      <c r="K43" s="20">
        <f>+J43-C43</f>
        <v>11.609699999999989</v>
      </c>
      <c r="L43" s="22">
        <f>+K43/C43*100</f>
        <v>13.940043057955323</v>
      </c>
      <c r="M43" s="51"/>
      <c r="N43" s="13"/>
      <c r="O43" s="13"/>
      <c r="P43" s="13"/>
    </row>
    <row r="44" spans="1:16" ht="6" customHeight="1" thickBot="1" x14ac:dyDescent="0.3">
      <c r="A44" s="1"/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8"/>
      <c r="M44" s="51"/>
      <c r="N44" s="13"/>
      <c r="O44" s="13"/>
      <c r="P44" s="1"/>
    </row>
    <row r="45" spans="1:16" ht="6" customHeight="1" x14ac:dyDescent="0.25">
      <c r="A45" s="1"/>
      <c r="B45" s="29"/>
      <c r="C45" s="2"/>
      <c r="D45" s="2"/>
      <c r="E45" s="2"/>
      <c r="F45" s="2"/>
      <c r="G45" s="2"/>
      <c r="H45" s="2"/>
      <c r="I45" s="2"/>
      <c r="J45" s="2"/>
      <c r="K45" s="2"/>
      <c r="L45" s="2"/>
      <c r="N45" s="1"/>
      <c r="O45" s="1"/>
      <c r="P45" s="1"/>
    </row>
    <row r="46" spans="1:16" ht="21" customHeight="1" x14ac:dyDescent="0.25">
      <c r="B46" s="30" t="s">
        <v>54</v>
      </c>
      <c r="C46" s="2"/>
      <c r="D46" s="2"/>
      <c r="E46" s="2"/>
      <c r="F46" s="2"/>
      <c r="G46" s="2"/>
      <c r="H46" s="2"/>
      <c r="I46" s="2"/>
      <c r="J46" s="2"/>
      <c r="K46" s="2"/>
      <c r="L46" s="2"/>
      <c r="N46" s="1"/>
      <c r="O46" s="1"/>
      <c r="P46" s="1"/>
    </row>
    <row r="47" spans="1:16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N47" s="1"/>
      <c r="O47" s="1"/>
      <c r="P47" s="1"/>
    </row>
    <row r="48" spans="1:16" ht="21" customHeight="1" x14ac:dyDescent="0.25">
      <c r="B48" s="46" t="s">
        <v>44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</row>
    <row r="52" spans="1:20" x14ac:dyDescent="0.25">
      <c r="J52" s="35"/>
      <c r="K52" s="35"/>
      <c r="L52" s="35"/>
      <c r="M52" s="35"/>
      <c r="R52" s="35"/>
      <c r="S52" s="35"/>
      <c r="T52" s="35"/>
    </row>
    <row r="53" spans="1:20" x14ac:dyDescent="0.25"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P53" s="35"/>
      <c r="Q53" s="35"/>
      <c r="R53" s="35"/>
      <c r="S53" s="35"/>
      <c r="T53" s="35"/>
    </row>
    <row r="55" spans="1:20" ht="15.75" x14ac:dyDescent="0.25">
      <c r="A55" s="1"/>
      <c r="B55" s="36" t="s">
        <v>58</v>
      </c>
      <c r="C55" s="36"/>
      <c r="D55" s="36"/>
      <c r="E55" s="36"/>
      <c r="F55" s="36"/>
      <c r="G55" s="36"/>
      <c r="H55" s="36"/>
      <c r="I55" s="36"/>
    </row>
    <row r="56" spans="1:20" ht="15.75" x14ac:dyDescent="0.25">
      <c r="A56" s="1"/>
      <c r="B56" s="36" t="s">
        <v>0</v>
      </c>
      <c r="C56" s="36"/>
      <c r="D56" s="36"/>
      <c r="E56" s="36"/>
      <c r="F56" s="36"/>
      <c r="G56" s="36"/>
      <c r="H56" s="36"/>
      <c r="I56" s="36"/>
    </row>
    <row r="57" spans="1:20" ht="15.75" thickBot="1" x14ac:dyDescent="0.3">
      <c r="B57" s="2"/>
      <c r="C57" s="2"/>
      <c r="D57" s="2"/>
      <c r="E57" s="2"/>
      <c r="F57" s="2"/>
      <c r="G57" s="2"/>
      <c r="H57" s="2"/>
      <c r="I57" s="2"/>
    </row>
    <row r="58" spans="1:20" ht="15.75" x14ac:dyDescent="0.25">
      <c r="B58" s="39" t="s">
        <v>1</v>
      </c>
      <c r="C58" s="3" t="s">
        <v>2</v>
      </c>
      <c r="D58" s="3" t="s">
        <v>3</v>
      </c>
      <c r="E58" s="3" t="s">
        <v>4</v>
      </c>
      <c r="F58" s="47" t="s">
        <v>5</v>
      </c>
      <c r="G58" s="48"/>
      <c r="H58" s="49" t="s">
        <v>6</v>
      </c>
      <c r="I58" s="50"/>
    </row>
    <row r="59" spans="1:20" ht="30" x14ac:dyDescent="0.25">
      <c r="A59" s="1"/>
      <c r="B59" s="40"/>
      <c r="C59" s="4" t="s">
        <v>55</v>
      </c>
      <c r="D59" s="4" t="s">
        <v>55</v>
      </c>
      <c r="E59" s="4" t="s">
        <v>55</v>
      </c>
      <c r="F59" s="5" t="s">
        <v>7</v>
      </c>
      <c r="G59" s="5" t="s">
        <v>8</v>
      </c>
      <c r="H59" s="6" t="s">
        <v>9</v>
      </c>
      <c r="I59" s="7" t="s">
        <v>8</v>
      </c>
    </row>
    <row r="60" spans="1:20" ht="15.75" x14ac:dyDescent="0.25">
      <c r="A60" s="1"/>
      <c r="B60" s="8" t="s">
        <v>10</v>
      </c>
      <c r="C60" s="9">
        <f>+C61+C93</f>
        <v>2564.2264000000005</v>
      </c>
      <c r="D60" s="9">
        <f>+D61+D93</f>
        <v>2716.6432199999999</v>
      </c>
      <c r="E60" s="9">
        <f>+E61+E93</f>
        <v>2740.4627000000005</v>
      </c>
      <c r="F60" s="10">
        <f>+E60-D60</f>
        <v>23.819480000000567</v>
      </c>
      <c r="G60" s="11">
        <f>+F60/D60*100</f>
        <v>0.87679824220718117</v>
      </c>
      <c r="H60" s="11">
        <f>+E60-C60</f>
        <v>176.23630000000003</v>
      </c>
      <c r="I60" s="12">
        <f>+H60/C60*100</f>
        <v>6.8728837672055789</v>
      </c>
    </row>
    <row r="61" spans="1:20" ht="15.75" x14ac:dyDescent="0.25">
      <c r="A61" s="1"/>
      <c r="B61" s="14" t="s">
        <v>11</v>
      </c>
      <c r="C61" s="15">
        <f>+C62+C65+C69+C70+C77+C85</f>
        <v>2458.4761000000003</v>
      </c>
      <c r="D61" s="15">
        <f>+D62+D65+D69+D70+D77+D85</f>
        <v>2580.1898000000001</v>
      </c>
      <c r="E61" s="15">
        <f>+E62+E65+E69+E70+E77+E85</f>
        <v>2617.5633000000007</v>
      </c>
      <c r="F61" s="15">
        <f>+E61-D61</f>
        <v>37.373500000000604</v>
      </c>
      <c r="G61" s="16">
        <f>+F61/D61*100</f>
        <v>1.4484787126900742</v>
      </c>
      <c r="H61" s="16">
        <f>+E61-C61</f>
        <v>159.08720000000039</v>
      </c>
      <c r="I61" s="17">
        <f>+H61/C61*100</f>
        <v>6.4709679300929706</v>
      </c>
    </row>
    <row r="62" spans="1:20" ht="15.75" x14ac:dyDescent="0.25">
      <c r="A62" s="1"/>
      <c r="B62" s="18" t="s">
        <v>12</v>
      </c>
      <c r="C62" s="15">
        <f>SUM(C63:C64)</f>
        <v>963.12540000000001</v>
      </c>
      <c r="D62" s="15">
        <f>SUM(D63:D64)</f>
        <v>1010.423</v>
      </c>
      <c r="E62" s="15">
        <f>SUM(E63:E64)</f>
        <v>1057.424</v>
      </c>
      <c r="F62" s="15">
        <f>+E62-D62</f>
        <v>47.000999999999976</v>
      </c>
      <c r="G62" s="16">
        <f>+F62/D62*100</f>
        <v>4.6516162043025524</v>
      </c>
      <c r="H62" s="16">
        <f>+E62-C62</f>
        <v>94.298599999999965</v>
      </c>
      <c r="I62" s="17">
        <f>+H62/C62*100</f>
        <v>9.7908953496605911</v>
      </c>
    </row>
    <row r="63" spans="1:20" ht="15.75" x14ac:dyDescent="0.25">
      <c r="A63" s="1"/>
      <c r="B63" s="19" t="s">
        <v>13</v>
      </c>
      <c r="C63" s="20">
        <v>468.10140000000001</v>
      </c>
      <c r="D63" s="20">
        <v>501.33959999999996</v>
      </c>
      <c r="E63" s="20">
        <v>505.61109999999991</v>
      </c>
      <c r="F63" s="20">
        <f>+E63-D63</f>
        <v>4.2714999999999463</v>
      </c>
      <c r="G63" s="21">
        <f>+F63/D63*100</f>
        <v>0.85201727531596283</v>
      </c>
      <c r="H63" s="21">
        <f>+E63-C63</f>
        <v>37.509699999999896</v>
      </c>
      <c r="I63" s="22">
        <f>+H63/C63*100</f>
        <v>8.0131569783811578</v>
      </c>
    </row>
    <row r="64" spans="1:20" ht="15.75" x14ac:dyDescent="0.25">
      <c r="A64" s="1"/>
      <c r="B64" s="19" t="s">
        <v>14</v>
      </c>
      <c r="C64" s="20">
        <v>495.024</v>
      </c>
      <c r="D64" s="20">
        <v>509.08340000000004</v>
      </c>
      <c r="E64" s="20">
        <v>551.81290000000013</v>
      </c>
      <c r="F64" s="20">
        <f>+E64-D64</f>
        <v>42.729500000000087</v>
      </c>
      <c r="G64" s="21">
        <f>+F64/D64*100</f>
        <v>8.3934184457792345</v>
      </c>
      <c r="H64" s="21">
        <f>+E64-C64</f>
        <v>56.788900000000126</v>
      </c>
      <c r="I64" s="22">
        <f>+H64/C64*100</f>
        <v>11.471948834803994</v>
      </c>
    </row>
    <row r="65" spans="1:9" ht="15.75" x14ac:dyDescent="0.25">
      <c r="A65" s="1"/>
      <c r="B65" s="18" t="s">
        <v>15</v>
      </c>
      <c r="C65" s="15">
        <f>SUM(C66:C68)</f>
        <v>1086.9399000000001</v>
      </c>
      <c r="D65" s="15">
        <f>SUM(D66:D68)</f>
        <v>1152.8974000000001</v>
      </c>
      <c r="E65" s="15">
        <f>SUM(E66:E68)</f>
        <v>1133.4234000000001</v>
      </c>
      <c r="F65" s="15">
        <f>+E65-D65</f>
        <v>-19.473999999999933</v>
      </c>
      <c r="G65" s="16">
        <f>+F65/D65*100</f>
        <v>-1.6891355640146235</v>
      </c>
      <c r="H65" s="16">
        <f>+E65-C65</f>
        <v>46.483500000000049</v>
      </c>
      <c r="I65" s="17">
        <f>+H65/C65*100</f>
        <v>4.2765473969627985</v>
      </c>
    </row>
    <row r="66" spans="1:9" ht="15.75" x14ac:dyDescent="0.25">
      <c r="A66" s="1"/>
      <c r="B66" s="19" t="s">
        <v>13</v>
      </c>
      <c r="C66" s="20">
        <v>413.81520000000006</v>
      </c>
      <c r="D66" s="20">
        <v>419.73619999999994</v>
      </c>
      <c r="E66" s="20">
        <v>420.69689999999997</v>
      </c>
      <c r="F66" s="20">
        <f>+E66-D66</f>
        <v>0.9607000000000312</v>
      </c>
      <c r="G66" s="21">
        <f>+F66/D66*100</f>
        <v>0.22888185484121487</v>
      </c>
      <c r="H66" s="21">
        <f>+E66-C66</f>
        <v>6.8816999999999098</v>
      </c>
      <c r="I66" s="22">
        <f>+H66/C66*100</f>
        <v>1.66298869640359</v>
      </c>
    </row>
    <row r="67" spans="1:9" ht="15.75" x14ac:dyDescent="0.25">
      <c r="A67" s="1"/>
      <c r="B67" s="19" t="s">
        <v>16</v>
      </c>
      <c r="C67" s="20">
        <v>452.70889999999997</v>
      </c>
      <c r="D67" s="20">
        <v>493.3116</v>
      </c>
      <c r="E67" s="20">
        <v>477.23860000000002</v>
      </c>
      <c r="F67" s="20">
        <f>+E67-D67</f>
        <v>-16.072999999999979</v>
      </c>
      <c r="G67" s="21">
        <f>+F67/D67*100</f>
        <v>-3.2581840767579715</v>
      </c>
      <c r="H67" s="21">
        <f>+E67-C67</f>
        <v>24.529700000000048</v>
      </c>
      <c r="I67" s="22">
        <f>+H67/C67*100</f>
        <v>5.4184267196867673</v>
      </c>
    </row>
    <row r="68" spans="1:9" ht="15.75" x14ac:dyDescent="0.25">
      <c r="A68" s="1"/>
      <c r="B68" s="19" t="s">
        <v>17</v>
      </c>
      <c r="C68" s="20">
        <v>220.41579999999999</v>
      </c>
      <c r="D68" s="20">
        <v>239.84960000000004</v>
      </c>
      <c r="E68" s="20">
        <v>235.4879</v>
      </c>
      <c r="F68" s="20">
        <f>+E68-D68</f>
        <v>-4.3617000000000417</v>
      </c>
      <c r="G68" s="21">
        <f>+F68/D68*100</f>
        <v>-1.8185146024842405</v>
      </c>
      <c r="H68" s="21">
        <f>+E68-C68</f>
        <v>15.072100000000006</v>
      </c>
      <c r="I68" s="22">
        <f>+H68/C68*100</f>
        <v>6.838030667492986</v>
      </c>
    </row>
    <row r="69" spans="1:9" ht="15.75" x14ac:dyDescent="0.25">
      <c r="A69" s="1"/>
      <c r="B69" s="18" t="s">
        <v>18</v>
      </c>
      <c r="C69" s="15">
        <v>98.503899999999973</v>
      </c>
      <c r="D69" s="15">
        <v>100.45310000000001</v>
      </c>
      <c r="E69" s="15">
        <v>105.2889</v>
      </c>
      <c r="F69" s="15">
        <f>+E69-D69</f>
        <v>4.8357999999999919</v>
      </c>
      <c r="G69" s="16">
        <f>+F69/D69*100</f>
        <v>4.8139878211822147</v>
      </c>
      <c r="H69" s="16">
        <f>+E69-C69</f>
        <v>6.785000000000025</v>
      </c>
      <c r="I69" s="17">
        <f>+H69/C69*100</f>
        <v>6.8880521481890833</v>
      </c>
    </row>
    <row r="70" spans="1:9" ht="15.75" x14ac:dyDescent="0.25">
      <c r="A70" s="1"/>
      <c r="B70" s="18" t="s">
        <v>19</v>
      </c>
      <c r="C70" s="15">
        <f>SUM(C71:C76)</f>
        <v>84.706799999999987</v>
      </c>
      <c r="D70" s="15">
        <f>SUM(D71:D76)</f>
        <v>88.068499999999972</v>
      </c>
      <c r="E70" s="15">
        <f>SUM(E71:E76)</f>
        <v>86.978499999999997</v>
      </c>
      <c r="F70" s="15">
        <f>+E70-D70</f>
        <v>-1.089999999999975</v>
      </c>
      <c r="G70" s="16">
        <f>+F70/D70*100</f>
        <v>-1.2376729477622253</v>
      </c>
      <c r="H70" s="16">
        <f>+E70-C70</f>
        <v>2.2717000000000098</v>
      </c>
      <c r="I70" s="17">
        <f>+H70/C70*100</f>
        <v>2.6818390022997094</v>
      </c>
    </row>
    <row r="71" spans="1:9" ht="15.75" x14ac:dyDescent="0.25">
      <c r="A71" s="1"/>
      <c r="B71" s="19" t="s">
        <v>20</v>
      </c>
      <c r="C71" s="20">
        <v>10.145700000000001</v>
      </c>
      <c r="D71" s="20">
        <v>10.4724</v>
      </c>
      <c r="E71" s="20">
        <v>10.5931</v>
      </c>
      <c r="F71" s="20">
        <f>+E71-D71</f>
        <v>0.12069999999999936</v>
      </c>
      <c r="G71" s="21">
        <f>+F71/D71*100</f>
        <v>1.1525533784041802</v>
      </c>
      <c r="H71" s="21">
        <f>+E71-C71</f>
        <v>0.44739999999999824</v>
      </c>
      <c r="I71" s="22">
        <f>+H71/C71*100</f>
        <v>4.4097499433257266</v>
      </c>
    </row>
    <row r="72" spans="1:9" ht="15.75" x14ac:dyDescent="0.25">
      <c r="A72" s="1"/>
      <c r="B72" s="19" t="s">
        <v>21</v>
      </c>
      <c r="C72" s="20">
        <v>32.499199999999995</v>
      </c>
      <c r="D72" s="20">
        <v>33.724399999999996</v>
      </c>
      <c r="E72" s="20">
        <v>36.510100000000008</v>
      </c>
      <c r="F72" s="20">
        <f>+E72-D72</f>
        <v>2.7857000000000127</v>
      </c>
      <c r="G72" s="21">
        <f>+F72/D72*100</f>
        <v>8.2601914340952334</v>
      </c>
      <c r="H72" s="21">
        <f>+E72-C72</f>
        <v>4.0109000000000137</v>
      </c>
      <c r="I72" s="22">
        <f>+H72/C72*100</f>
        <v>12.341534560850773</v>
      </c>
    </row>
    <row r="73" spans="1:9" ht="15.75" x14ac:dyDescent="0.25">
      <c r="A73" s="1"/>
      <c r="B73" s="19" t="s">
        <v>22</v>
      </c>
      <c r="C73" s="20">
        <v>13.3916</v>
      </c>
      <c r="D73" s="20">
        <v>13.855199999999998</v>
      </c>
      <c r="E73" s="20">
        <v>11.6858</v>
      </c>
      <c r="F73" s="20">
        <f>+E73-D73</f>
        <v>-2.1693999999999978</v>
      </c>
      <c r="G73" s="21">
        <f>+F73/D73*100</f>
        <v>-15.657659218199651</v>
      </c>
      <c r="H73" s="21">
        <f>+E73-C73</f>
        <v>-1.7058</v>
      </c>
      <c r="I73" s="22">
        <f>+H73/C73*100</f>
        <v>-12.737835658173779</v>
      </c>
    </row>
    <row r="74" spans="1:9" ht="15.75" x14ac:dyDescent="0.25">
      <c r="A74" s="1"/>
      <c r="B74" s="19" t="s">
        <v>23</v>
      </c>
      <c r="C74" s="20">
        <v>24.972099999999998</v>
      </c>
      <c r="D74" s="20">
        <v>26.325799999999994</v>
      </c>
      <c r="E74" s="20">
        <v>24.645099999999999</v>
      </c>
      <c r="F74" s="20">
        <f>+E74-D74</f>
        <v>-1.6806999999999945</v>
      </c>
      <c r="G74" s="21">
        <f>+F74/D74*100</f>
        <v>-6.3842314383608283</v>
      </c>
      <c r="H74" s="21">
        <f>+E74-C74</f>
        <v>-0.32699999999999818</v>
      </c>
      <c r="I74" s="22">
        <f>+H74/C74*100</f>
        <v>-1.3094613588764989</v>
      </c>
    </row>
    <row r="75" spans="1:9" ht="15.75" x14ac:dyDescent="0.25">
      <c r="A75" s="1"/>
      <c r="B75" s="19" t="s">
        <v>24</v>
      </c>
      <c r="C75" s="20">
        <v>0.39040000000000002</v>
      </c>
      <c r="D75" s="20">
        <v>0.40310000000000001</v>
      </c>
      <c r="E75" s="20">
        <v>0.57330000000000003</v>
      </c>
      <c r="F75" s="20">
        <f>+E75-D75</f>
        <v>0.17020000000000002</v>
      </c>
      <c r="G75" s="21">
        <f>+F75/D75*100</f>
        <v>42.222773505333663</v>
      </c>
      <c r="H75" s="21">
        <f>+E75-C75</f>
        <v>0.18290000000000001</v>
      </c>
      <c r="I75" s="22">
        <f>+H75/C75*100</f>
        <v>46.849385245901637</v>
      </c>
    </row>
    <row r="76" spans="1:9" ht="15.75" x14ac:dyDescent="0.25">
      <c r="A76" s="1"/>
      <c r="B76" s="19" t="s">
        <v>25</v>
      </c>
      <c r="C76" s="20">
        <v>3.3078000000000003</v>
      </c>
      <c r="D76" s="20">
        <v>3.2876000000000003</v>
      </c>
      <c r="E76" s="20">
        <v>2.9710999999999999</v>
      </c>
      <c r="F76" s="20">
        <f>+E76-D76</f>
        <v>-0.31650000000000045</v>
      </c>
      <c r="G76" s="21">
        <f>+F76/D76*100</f>
        <v>-9.6270835868110591</v>
      </c>
      <c r="H76" s="21">
        <f>+E76-C76</f>
        <v>-0.33670000000000044</v>
      </c>
      <c r="I76" s="22">
        <f>+H76/C76*100</f>
        <v>-10.178970917225962</v>
      </c>
    </row>
    <row r="77" spans="1:9" ht="15.75" x14ac:dyDescent="0.25">
      <c r="A77" s="1"/>
      <c r="B77" s="18" t="s">
        <v>26</v>
      </c>
      <c r="C77" s="15">
        <f>SUM(C78:C82)</f>
        <v>62.237400000000001</v>
      </c>
      <c r="D77" s="15">
        <f>SUM(D78:D82)</f>
        <v>63.675900000000006</v>
      </c>
      <c r="E77" s="15">
        <f>SUM(E78:E82)</f>
        <v>64.877799999999993</v>
      </c>
      <c r="F77" s="15">
        <f>+E77-D77</f>
        <v>1.2018999999999878</v>
      </c>
      <c r="G77" s="16">
        <f>+F77/D77*100</f>
        <v>1.8875273062492839</v>
      </c>
      <c r="H77" s="16">
        <f>+E77-C77</f>
        <v>2.6403999999999925</v>
      </c>
      <c r="I77" s="17">
        <f>+H77/C77*100</f>
        <v>4.2424651415386769</v>
      </c>
    </row>
    <row r="78" spans="1:9" ht="15.75" x14ac:dyDescent="0.25">
      <c r="A78" s="1"/>
      <c r="B78" s="19" t="s">
        <v>27</v>
      </c>
      <c r="C78" s="20">
        <v>11.4237</v>
      </c>
      <c r="D78" s="20">
        <v>11.938799999999999</v>
      </c>
      <c r="E78" s="20">
        <v>11.652799999999999</v>
      </c>
      <c r="F78" s="20">
        <f>+E78-D78</f>
        <v>-0.28599999999999959</v>
      </c>
      <c r="G78" s="21">
        <f>+F78/D78*100</f>
        <v>-2.3955506416055181</v>
      </c>
      <c r="H78" s="21">
        <f>+E78-C78</f>
        <v>0.22909999999999897</v>
      </c>
      <c r="I78" s="22">
        <f>+H78/C78*100</f>
        <v>2.0054798357799921</v>
      </c>
    </row>
    <row r="79" spans="1:9" ht="15.75" x14ac:dyDescent="0.25">
      <c r="A79" s="1"/>
      <c r="B79" s="19" t="s">
        <v>28</v>
      </c>
      <c r="C79" s="20">
        <v>0.80479999999999996</v>
      </c>
      <c r="D79" s="20">
        <v>0.8425999999999999</v>
      </c>
      <c r="E79" s="20">
        <v>0.9252999999999999</v>
      </c>
      <c r="F79" s="20">
        <f>+E79-D79</f>
        <v>8.2699999999999996E-2</v>
      </c>
      <c r="G79" s="21">
        <f>+F79/D79*100</f>
        <v>9.8148587704723482</v>
      </c>
      <c r="H79" s="21">
        <f>+E79-C79</f>
        <v>0.12049999999999994</v>
      </c>
      <c r="I79" s="22">
        <f>+H79/C79*100</f>
        <v>14.972664015904567</v>
      </c>
    </row>
    <row r="80" spans="1:9" ht="15.75" x14ac:dyDescent="0.25">
      <c r="A80" s="1"/>
      <c r="B80" s="19" t="s">
        <v>29</v>
      </c>
      <c r="C80" s="20"/>
      <c r="D80" s="20"/>
      <c r="E80" s="20"/>
      <c r="F80" s="20">
        <f>+E80-D80</f>
        <v>0</v>
      </c>
      <c r="G80" s="23" t="e">
        <f>+F80/D80*100</f>
        <v>#DIV/0!</v>
      </c>
      <c r="H80" s="21">
        <f>+E80-C80</f>
        <v>0</v>
      </c>
      <c r="I80" s="24" t="e">
        <f>+H80/C80*100</f>
        <v>#DIV/0!</v>
      </c>
    </row>
    <row r="81" spans="1:9" ht="15.75" x14ac:dyDescent="0.25">
      <c r="A81" s="1"/>
      <c r="B81" s="19" t="s">
        <v>30</v>
      </c>
      <c r="C81" s="20">
        <v>6.633</v>
      </c>
      <c r="D81" s="20">
        <v>6.8719000000000019</v>
      </c>
      <c r="E81" s="20">
        <v>7.3037999999999998</v>
      </c>
      <c r="F81" s="20">
        <f>+E81-D81</f>
        <v>0.43189999999999795</v>
      </c>
      <c r="G81" s="21">
        <f>+F81/D81*100</f>
        <v>6.2850157889375255</v>
      </c>
      <c r="H81" s="21">
        <f>+E81-C81</f>
        <v>0.67079999999999984</v>
      </c>
      <c r="I81" s="22">
        <f>+H81/C81*100</f>
        <v>10.113071008593394</v>
      </c>
    </row>
    <row r="82" spans="1:9" ht="15.75" x14ac:dyDescent="0.25">
      <c r="A82" s="1"/>
      <c r="B82" s="19" t="s">
        <v>31</v>
      </c>
      <c r="C82" s="20">
        <f>+C83+C84</f>
        <v>43.375900000000001</v>
      </c>
      <c r="D82" s="20">
        <v>44.022600000000004</v>
      </c>
      <c r="E82" s="20">
        <f>+E83+E84</f>
        <v>44.995899999999999</v>
      </c>
      <c r="F82" s="20">
        <f>+E82-D82</f>
        <v>0.97329999999999472</v>
      </c>
      <c r="G82" s="21">
        <f>+F82/D82*100</f>
        <v>2.2109098508493243</v>
      </c>
      <c r="H82" s="21">
        <f>+E82-C82</f>
        <v>1.6199999999999974</v>
      </c>
      <c r="I82" s="22">
        <f>+H82/C82*100</f>
        <v>3.7347928227425768</v>
      </c>
    </row>
    <row r="83" spans="1:9" ht="15.75" x14ac:dyDescent="0.25">
      <c r="A83" s="1"/>
      <c r="B83" s="25" t="s">
        <v>32</v>
      </c>
      <c r="C83" s="20">
        <v>27.063800000000004</v>
      </c>
      <c r="D83" s="20"/>
      <c r="E83" s="20">
        <v>27.953200000000002</v>
      </c>
      <c r="F83" s="20">
        <f>+E83-D83</f>
        <v>27.953200000000002</v>
      </c>
      <c r="G83" s="23" t="e">
        <f>+F83/D83*100</f>
        <v>#DIV/0!</v>
      </c>
      <c r="H83" s="21">
        <f>+E83-C83</f>
        <v>0.88939999999999841</v>
      </c>
      <c r="I83" s="22">
        <f>+H83/C83*100</f>
        <v>3.2863086484529083</v>
      </c>
    </row>
    <row r="84" spans="1:9" ht="15.75" x14ac:dyDescent="0.25">
      <c r="A84" s="1"/>
      <c r="B84" s="25" t="s">
        <v>33</v>
      </c>
      <c r="C84" s="20">
        <v>16.312100000000001</v>
      </c>
      <c r="D84" s="20"/>
      <c r="E84" s="20">
        <v>17.042699999999996</v>
      </c>
      <c r="F84" s="20">
        <f>+E84-D84</f>
        <v>17.042699999999996</v>
      </c>
      <c r="G84" s="23" t="e">
        <f>+F84/D84*100</f>
        <v>#DIV/0!</v>
      </c>
      <c r="H84" s="21">
        <f>+E84-C84</f>
        <v>0.73059999999999548</v>
      </c>
      <c r="I84" s="22">
        <f>+H84/C84*100</f>
        <v>4.4788837733951814</v>
      </c>
    </row>
    <row r="85" spans="1:9" ht="15.75" x14ac:dyDescent="0.25">
      <c r="A85" s="1"/>
      <c r="B85" s="18" t="s">
        <v>34</v>
      </c>
      <c r="C85" s="15">
        <f>SUM(C86:C92)</f>
        <v>162.96269999999998</v>
      </c>
      <c r="D85" s="15">
        <f>SUM(D86:D92)</f>
        <v>164.67190000000002</v>
      </c>
      <c r="E85" s="15">
        <f>SUM(E86:E92)</f>
        <v>169.57069999999999</v>
      </c>
      <c r="F85" s="15">
        <f>+E85-D85</f>
        <v>4.8987999999999658</v>
      </c>
      <c r="G85" s="16">
        <f>+F85/D85*100</f>
        <v>2.9748852111380053</v>
      </c>
      <c r="H85" s="16">
        <f>+E85-C85</f>
        <v>6.6080000000000041</v>
      </c>
      <c r="I85" s="17">
        <f>+H85/C85*100</f>
        <v>4.0549156340684123</v>
      </c>
    </row>
    <row r="86" spans="1:9" ht="15.75" x14ac:dyDescent="0.25">
      <c r="A86" s="1"/>
      <c r="B86" s="19" t="s">
        <v>35</v>
      </c>
      <c r="C86" s="20">
        <v>5.4026000000000005</v>
      </c>
      <c r="D86" s="20">
        <v>5.2504000000000008</v>
      </c>
      <c r="E86" s="20">
        <v>5.7498000000000005</v>
      </c>
      <c r="F86" s="20">
        <f>+E86-D86</f>
        <v>0.49939999999999962</v>
      </c>
      <c r="G86" s="21">
        <f>+F86/D86*100</f>
        <v>9.5116562547615331</v>
      </c>
      <c r="H86" s="21">
        <f>+E86-C86</f>
        <v>0.34719999999999995</v>
      </c>
      <c r="I86" s="22">
        <f>+H86/C86*100</f>
        <v>6.4265353718579927</v>
      </c>
    </row>
    <row r="87" spans="1:9" ht="15.75" x14ac:dyDescent="0.25">
      <c r="A87" s="1"/>
      <c r="B87" s="19" t="s">
        <v>36</v>
      </c>
      <c r="C87" s="20">
        <v>44.483399999999996</v>
      </c>
      <c r="D87" s="20">
        <v>43.3157</v>
      </c>
      <c r="E87" s="20">
        <v>46.6708</v>
      </c>
      <c r="F87" s="20">
        <f>+E87-D87</f>
        <v>3.3551000000000002</v>
      </c>
      <c r="G87" s="21">
        <f>+F87/D87*100</f>
        <v>7.7456903616933364</v>
      </c>
      <c r="H87" s="21">
        <f>+E87-C87</f>
        <v>2.1874000000000038</v>
      </c>
      <c r="I87" s="22">
        <f>+H87/C87*100</f>
        <v>4.9173399515324911</v>
      </c>
    </row>
    <row r="88" spans="1:9" ht="15.75" x14ac:dyDescent="0.25">
      <c r="A88" s="1"/>
      <c r="B88" s="19" t="s">
        <v>37</v>
      </c>
      <c r="C88" s="20">
        <v>22.367099999999997</v>
      </c>
      <c r="D88" s="20">
        <v>21.4178</v>
      </c>
      <c r="E88" s="20">
        <v>23.432300000000001</v>
      </c>
      <c r="F88" s="20">
        <f>+E88-D88</f>
        <v>2.0145000000000017</v>
      </c>
      <c r="G88" s="21">
        <f>+F88/D88*100</f>
        <v>9.405727945914153</v>
      </c>
      <c r="H88" s="21">
        <f>+E88-C88</f>
        <v>1.0652000000000044</v>
      </c>
      <c r="I88" s="22">
        <f>+H88/C88*100</f>
        <v>4.7623518471326394</v>
      </c>
    </row>
    <row r="89" spans="1:9" ht="15.75" x14ac:dyDescent="0.25">
      <c r="A89" s="1"/>
      <c r="B89" s="19" t="s">
        <v>38</v>
      </c>
      <c r="C89" s="20">
        <v>0.43769999999999998</v>
      </c>
      <c r="D89" s="20">
        <v>0</v>
      </c>
      <c r="E89" s="20">
        <v>0.5857</v>
      </c>
      <c r="F89" s="20">
        <f>+E89-D89</f>
        <v>0.5857</v>
      </c>
      <c r="G89" s="23" t="e">
        <f>+F89/D89*100</f>
        <v>#DIV/0!</v>
      </c>
      <c r="H89" s="21">
        <f>+E89-C89</f>
        <v>0.14800000000000002</v>
      </c>
      <c r="I89" s="22">
        <f>+H89/C89*100</f>
        <v>33.813114005026279</v>
      </c>
    </row>
    <row r="90" spans="1:9" ht="15.75" x14ac:dyDescent="0.25">
      <c r="A90" s="1"/>
      <c r="B90" s="19" t="s">
        <v>39</v>
      </c>
      <c r="C90" s="20"/>
      <c r="D90" s="20"/>
      <c r="E90" s="20"/>
      <c r="F90" s="20">
        <f>+E90-D90</f>
        <v>0</v>
      </c>
      <c r="G90" s="23" t="e">
        <f>+F90/D90*100</f>
        <v>#DIV/0!</v>
      </c>
      <c r="H90" s="21">
        <f>+E90-C90</f>
        <v>0</v>
      </c>
      <c r="I90" s="24" t="e">
        <f>+H90/C90*100</f>
        <v>#DIV/0!</v>
      </c>
    </row>
    <row r="91" spans="1:9" ht="15.75" x14ac:dyDescent="0.25">
      <c r="A91" s="1"/>
      <c r="B91" s="19" t="s">
        <v>59</v>
      </c>
      <c r="C91" s="20">
        <v>23.983199999999997</v>
      </c>
      <c r="D91" s="20">
        <v>25.2057</v>
      </c>
      <c r="E91" s="20">
        <v>23.635000000000002</v>
      </c>
      <c r="F91" s="20">
        <f>+E91-D91</f>
        <v>-1.5706999999999987</v>
      </c>
      <c r="G91" s="21">
        <f>+F91/D91*100</f>
        <v>-6.2315269958779114</v>
      </c>
      <c r="H91" s="21">
        <f>+E91-C91</f>
        <v>-0.34819999999999496</v>
      </c>
      <c r="I91" s="22">
        <f>+H91/C91*100</f>
        <v>-1.4518496280729636</v>
      </c>
    </row>
    <row r="92" spans="1:9" ht="15.75" x14ac:dyDescent="0.25">
      <c r="A92" s="1"/>
      <c r="B92" s="19" t="s">
        <v>60</v>
      </c>
      <c r="C92" s="20">
        <v>66.288700000000006</v>
      </c>
      <c r="D92" s="20">
        <v>69.482300000000009</v>
      </c>
      <c r="E92" s="20">
        <v>69.497099999999989</v>
      </c>
      <c r="F92" s="20">
        <f>+E92-D92</f>
        <v>1.4799999999979718E-2</v>
      </c>
      <c r="G92" s="21">
        <f>+F92/D92*100</f>
        <v>2.1300388732065169E-2</v>
      </c>
      <c r="H92" s="21">
        <f>+E92-C92</f>
        <v>3.2083999999999833</v>
      </c>
      <c r="I92" s="22">
        <f>+H92/C92*100</f>
        <v>4.8400406102397282</v>
      </c>
    </row>
    <row r="93" spans="1:9" ht="15.75" x14ac:dyDescent="0.25">
      <c r="A93" s="1"/>
      <c r="B93" s="14" t="s">
        <v>40</v>
      </c>
      <c r="C93" s="15">
        <f>SUM(C94:C96)</f>
        <v>105.75030000000001</v>
      </c>
      <c r="D93" s="15">
        <f>SUM(D94:D96)</f>
        <v>136.45342000000002</v>
      </c>
      <c r="E93" s="15">
        <f>SUM(E94:E96)</f>
        <v>122.89939999999999</v>
      </c>
      <c r="F93" s="15">
        <f>+E93-D93</f>
        <v>-13.554020000000037</v>
      </c>
      <c r="G93" s="16">
        <f>+F93/D93*100</f>
        <v>-9.9330745979104336</v>
      </c>
      <c r="H93" s="16">
        <f>+E93-C93</f>
        <v>17.149099999999976</v>
      </c>
      <c r="I93" s="17">
        <f>+H93/C93*100</f>
        <v>16.216597021474147</v>
      </c>
    </row>
    <row r="94" spans="1:9" ht="15.75" x14ac:dyDescent="0.25">
      <c r="A94" s="1"/>
      <c r="B94" s="19" t="s">
        <v>41</v>
      </c>
      <c r="C94" s="20">
        <v>18.090800000000002</v>
      </c>
      <c r="D94" s="20">
        <v>8.0018999999999991</v>
      </c>
      <c r="E94" s="20">
        <v>19.256</v>
      </c>
      <c r="F94" s="20">
        <f>+E94-D94</f>
        <v>11.254100000000001</v>
      </c>
      <c r="G94" s="21">
        <f>+F94/D94*100</f>
        <v>140.64284732376063</v>
      </c>
      <c r="H94" s="21">
        <f>+E94-C94</f>
        <v>1.1651999999999987</v>
      </c>
      <c r="I94" s="22">
        <f>+H94/C94*100</f>
        <v>6.4408428593539178</v>
      </c>
    </row>
    <row r="95" spans="1:9" ht="15.75" x14ac:dyDescent="0.25">
      <c r="A95" s="1"/>
      <c r="B95" s="19" t="s">
        <v>42</v>
      </c>
      <c r="C95" s="20">
        <v>4.3764000000000003</v>
      </c>
      <c r="D95" s="20">
        <v>0</v>
      </c>
      <c r="E95" s="20">
        <v>8.7506000000000004</v>
      </c>
      <c r="F95" s="20">
        <f>+E95-D95</f>
        <v>8.7506000000000004</v>
      </c>
      <c r="G95" s="23" t="e">
        <f>+F95/D95*100</f>
        <v>#DIV/0!</v>
      </c>
      <c r="H95" s="21">
        <f>+E95-C95</f>
        <v>4.3742000000000001</v>
      </c>
      <c r="I95" s="22">
        <f>+H95/C95*100</f>
        <v>99.949730371995244</v>
      </c>
    </row>
    <row r="96" spans="1:9" ht="18.75" x14ac:dyDescent="0.25">
      <c r="A96" s="1"/>
      <c r="B96" s="19" t="s">
        <v>43</v>
      </c>
      <c r="C96" s="20">
        <v>83.283100000000005</v>
      </c>
      <c r="D96" s="20">
        <v>128.45152000000002</v>
      </c>
      <c r="E96" s="20">
        <v>94.892799999999994</v>
      </c>
      <c r="F96" s="20">
        <f>+E96-D96</f>
        <v>-33.558720000000022</v>
      </c>
      <c r="G96" s="21">
        <f>+F96/D96*100</f>
        <v>-26.125591974310638</v>
      </c>
      <c r="H96" s="21">
        <f>+E96-C96</f>
        <v>11.609699999999989</v>
      </c>
      <c r="I96" s="22">
        <f>+H96/C96*100</f>
        <v>13.940043057955323</v>
      </c>
    </row>
    <row r="97" spans="1:9" ht="16.5" thickBot="1" x14ac:dyDescent="0.3">
      <c r="A97" s="1"/>
      <c r="B97" s="26"/>
      <c r="C97" s="27"/>
      <c r="D97" s="27"/>
      <c r="E97" s="27"/>
      <c r="F97" s="27"/>
      <c r="G97" s="27"/>
      <c r="H97" s="27"/>
      <c r="I97" s="28"/>
    </row>
    <row r="98" spans="1:9" x14ac:dyDescent="0.25">
      <c r="B98" s="29"/>
      <c r="C98" s="29"/>
      <c r="D98" s="29"/>
      <c r="E98" s="2"/>
      <c r="F98" s="2"/>
      <c r="G98" s="2"/>
      <c r="H98" s="2"/>
      <c r="I98" s="2"/>
    </row>
    <row r="99" spans="1:9" x14ac:dyDescent="0.25">
      <c r="B99" s="30" t="s">
        <v>54</v>
      </c>
      <c r="C99" s="30"/>
      <c r="D99" s="30"/>
      <c r="E99" s="2"/>
      <c r="F99" s="2"/>
      <c r="G99" s="2"/>
      <c r="H99" s="2"/>
      <c r="I99" s="2"/>
    </row>
    <row r="100" spans="1:9" x14ac:dyDescent="0.25"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B101" s="37" t="s">
        <v>44</v>
      </c>
      <c r="C101" s="38"/>
      <c r="D101" s="38"/>
      <c r="E101" s="38"/>
      <c r="F101" s="38"/>
      <c r="G101" s="38"/>
      <c r="H101" s="38"/>
      <c r="I101" s="38"/>
    </row>
  </sheetData>
  <mergeCells count="7">
    <mergeCell ref="B5:B6"/>
    <mergeCell ref="D5:J5"/>
    <mergeCell ref="K5:L5"/>
    <mergeCell ref="B48:L48"/>
    <mergeCell ref="B58:B59"/>
    <mergeCell ref="F58:G58"/>
    <mergeCell ref="H58:I58"/>
  </mergeCells>
  <pageMargins left="0.7" right="0.7" top="0.75" bottom="0.75" header="0.3" footer="0.3"/>
  <ignoredErrors>
    <ignoredError sqref="C12:I12 J10:J11 J13:J16 J18:J23 J25:J28 J30:J31 J33:J39 J41:J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Carlos Alberto Minero Mendoza</cp:lastModifiedBy>
  <cp:lastPrinted>2018-10-04T20:32:05Z</cp:lastPrinted>
  <dcterms:created xsi:type="dcterms:W3CDTF">2018-10-04T15:08:47Z</dcterms:created>
  <dcterms:modified xsi:type="dcterms:W3CDTF">2018-10-11T21:25:28Z</dcterms:modified>
</cp:coreProperties>
</file>