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2018\"/>
    </mc:Choice>
  </mc:AlternateContent>
  <bookViews>
    <workbookView xWindow="0" yWindow="0" windowWidth="28800" windowHeight="12135" tabRatio="822"/>
  </bookViews>
  <sheets>
    <sheet name="Febrero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5" l="1"/>
  <c r="D59" i="5"/>
  <c r="D58" i="5" s="1"/>
  <c r="D57" i="5" s="1"/>
  <c r="E59" i="5"/>
  <c r="H59" i="5"/>
  <c r="I59" i="5" s="1"/>
  <c r="F60" i="5"/>
  <c r="G60" i="5"/>
  <c r="H60" i="5"/>
  <c r="I60" i="5" s="1"/>
  <c r="F61" i="5"/>
  <c r="G61" i="5"/>
  <c r="H61" i="5"/>
  <c r="I61" i="5" s="1"/>
  <c r="C62" i="5"/>
  <c r="D62" i="5"/>
  <c r="E62" i="5"/>
  <c r="F62" i="5" s="1"/>
  <c r="G62" i="5" s="1"/>
  <c r="F63" i="5"/>
  <c r="G63" i="5" s="1"/>
  <c r="H63" i="5"/>
  <c r="I63" i="5"/>
  <c r="F64" i="5"/>
  <c r="G64" i="5" s="1"/>
  <c r="H64" i="5"/>
  <c r="I64" i="5"/>
  <c r="F65" i="5"/>
  <c r="G65" i="5" s="1"/>
  <c r="H65" i="5"/>
  <c r="I65" i="5"/>
  <c r="F66" i="5"/>
  <c r="G66" i="5" s="1"/>
  <c r="H66" i="5"/>
  <c r="I66" i="5"/>
  <c r="C67" i="5"/>
  <c r="D67" i="5"/>
  <c r="E67" i="5"/>
  <c r="H67" i="5" s="1"/>
  <c r="I67" i="5" s="1"/>
  <c r="F67" i="5"/>
  <c r="G67" i="5" s="1"/>
  <c r="F68" i="5"/>
  <c r="G68" i="5" s="1"/>
  <c r="H68" i="5"/>
  <c r="I68" i="5"/>
  <c r="F69" i="5"/>
  <c r="G69" i="5" s="1"/>
  <c r="H69" i="5"/>
  <c r="I69" i="5"/>
  <c r="F70" i="5"/>
  <c r="G70" i="5" s="1"/>
  <c r="H70" i="5"/>
  <c r="I70" i="5"/>
  <c r="F71" i="5"/>
  <c r="G71" i="5" s="1"/>
  <c r="H71" i="5"/>
  <c r="I71" i="5"/>
  <c r="F72" i="5"/>
  <c r="G72" i="5" s="1"/>
  <c r="H72" i="5"/>
  <c r="I72" i="5"/>
  <c r="F73" i="5"/>
  <c r="G73" i="5" s="1"/>
  <c r="H73" i="5"/>
  <c r="I73" i="5"/>
  <c r="C74" i="5"/>
  <c r="C58" i="5" s="1"/>
  <c r="C57" i="5" s="1"/>
  <c r="D74" i="5"/>
  <c r="F75" i="5"/>
  <c r="G75" i="5"/>
  <c r="H75" i="5"/>
  <c r="I75" i="5" s="1"/>
  <c r="F76" i="5"/>
  <c r="G76" i="5"/>
  <c r="H76" i="5"/>
  <c r="I76" i="5" s="1"/>
  <c r="F77" i="5"/>
  <c r="G77" i="5"/>
  <c r="H77" i="5"/>
  <c r="I77" i="5" s="1"/>
  <c r="F78" i="5"/>
  <c r="G78" i="5"/>
  <c r="H78" i="5"/>
  <c r="I78" i="5" s="1"/>
  <c r="C79" i="5"/>
  <c r="E79" i="5"/>
  <c r="F79" i="5" s="1"/>
  <c r="G79" i="5" s="1"/>
  <c r="F80" i="5"/>
  <c r="G80" i="5" s="1"/>
  <c r="H80" i="5"/>
  <c r="I80" i="5"/>
  <c r="F81" i="5"/>
  <c r="G81" i="5" s="1"/>
  <c r="H81" i="5"/>
  <c r="I81" i="5"/>
  <c r="C82" i="5"/>
  <c r="D82" i="5"/>
  <c r="E82" i="5"/>
  <c r="H82" i="5" s="1"/>
  <c r="I82" i="5" s="1"/>
  <c r="F82" i="5"/>
  <c r="G82" i="5" s="1"/>
  <c r="F83" i="5"/>
  <c r="G83" i="5" s="1"/>
  <c r="H83" i="5"/>
  <c r="I83" i="5"/>
  <c r="F84" i="5"/>
  <c r="G84" i="5" s="1"/>
  <c r="H84" i="5"/>
  <c r="I84" i="5"/>
  <c r="F85" i="5"/>
  <c r="G85" i="5" s="1"/>
  <c r="H85" i="5"/>
  <c r="I85" i="5"/>
  <c r="F86" i="5"/>
  <c r="G86" i="5" s="1"/>
  <c r="H86" i="5"/>
  <c r="I86" i="5"/>
  <c r="F87" i="5"/>
  <c r="G87" i="5" s="1"/>
  <c r="H87" i="5"/>
  <c r="I87" i="5"/>
  <c r="F88" i="5"/>
  <c r="G88" i="5" s="1"/>
  <c r="H88" i="5"/>
  <c r="I88" i="5"/>
  <c r="F89" i="5"/>
  <c r="G89" i="5" s="1"/>
  <c r="H89" i="5"/>
  <c r="I89" i="5"/>
  <c r="C90" i="5"/>
  <c r="H90" i="5" s="1"/>
  <c r="I90" i="5" s="1"/>
  <c r="D90" i="5"/>
  <c r="E90" i="5"/>
  <c r="F90" i="5"/>
  <c r="G90" i="5"/>
  <c r="F91" i="5"/>
  <c r="G91" i="5"/>
  <c r="H91" i="5"/>
  <c r="I91" i="5" s="1"/>
  <c r="F92" i="5"/>
  <c r="G92" i="5"/>
  <c r="H92" i="5"/>
  <c r="I92" i="5" s="1"/>
  <c r="F93" i="5"/>
  <c r="G93" i="5"/>
  <c r="H93" i="5"/>
  <c r="I93" i="5" s="1"/>
  <c r="H79" i="5" l="1"/>
  <c r="I79" i="5" s="1"/>
  <c r="H62" i="5"/>
  <c r="I62" i="5" s="1"/>
  <c r="E74" i="5"/>
  <c r="F59" i="5"/>
  <c r="G59" i="5" s="1"/>
  <c r="F43" i="5"/>
  <c r="G43" i="5" s="1"/>
  <c r="H43" i="5" s="1"/>
  <c r="F42" i="5"/>
  <c r="G42" i="5" s="1"/>
  <c r="H42" i="5" s="1"/>
  <c r="F41" i="5"/>
  <c r="G41" i="5" s="1"/>
  <c r="H41" i="5" s="1"/>
  <c r="E40" i="5"/>
  <c r="D40" i="5"/>
  <c r="C40" i="5"/>
  <c r="F39" i="5"/>
  <c r="G39" i="5" s="1"/>
  <c r="H39" i="5" s="1"/>
  <c r="F38" i="5"/>
  <c r="G38" i="5" s="1"/>
  <c r="H38" i="5" s="1"/>
  <c r="F37" i="5"/>
  <c r="G37" i="5" s="1"/>
  <c r="H37" i="5" s="1"/>
  <c r="F36" i="5"/>
  <c r="G36" i="5" s="1"/>
  <c r="H36" i="5" s="1"/>
  <c r="F35" i="5"/>
  <c r="G35" i="5" s="1"/>
  <c r="H35" i="5" s="1"/>
  <c r="F34" i="5"/>
  <c r="G34" i="5" s="1"/>
  <c r="H34" i="5" s="1"/>
  <c r="F33" i="5"/>
  <c r="G33" i="5" s="1"/>
  <c r="H33" i="5" s="1"/>
  <c r="E32" i="5"/>
  <c r="D32" i="5"/>
  <c r="C32" i="5"/>
  <c r="F31" i="5"/>
  <c r="G31" i="5" s="1"/>
  <c r="H31" i="5" s="1"/>
  <c r="F30" i="5"/>
  <c r="G30" i="5" s="1"/>
  <c r="H30" i="5" s="1"/>
  <c r="E29" i="5"/>
  <c r="D29" i="5"/>
  <c r="C29" i="5"/>
  <c r="C24" i="5" s="1"/>
  <c r="F28" i="5"/>
  <c r="G28" i="5" s="1"/>
  <c r="H28" i="5" s="1"/>
  <c r="F27" i="5"/>
  <c r="G27" i="5" s="1"/>
  <c r="H27" i="5" s="1"/>
  <c r="F26" i="5"/>
  <c r="G26" i="5" s="1"/>
  <c r="H26" i="5" s="1"/>
  <c r="F25" i="5"/>
  <c r="G25" i="5" s="1"/>
  <c r="H25" i="5" s="1"/>
  <c r="E24" i="5"/>
  <c r="F23" i="5"/>
  <c r="G23" i="5" s="1"/>
  <c r="H23" i="5" s="1"/>
  <c r="F22" i="5"/>
  <c r="G22" i="5" s="1"/>
  <c r="H22" i="5" s="1"/>
  <c r="F21" i="5"/>
  <c r="G21" i="5" s="1"/>
  <c r="H21" i="5" s="1"/>
  <c r="F20" i="5"/>
  <c r="G20" i="5" s="1"/>
  <c r="H20" i="5" s="1"/>
  <c r="F19" i="5"/>
  <c r="G19" i="5" s="1"/>
  <c r="H19" i="5" s="1"/>
  <c r="F18" i="5"/>
  <c r="G18" i="5" s="1"/>
  <c r="H18" i="5" s="1"/>
  <c r="E17" i="5"/>
  <c r="D17" i="5"/>
  <c r="C17" i="5"/>
  <c r="F16" i="5"/>
  <c r="G16" i="5" s="1"/>
  <c r="H16" i="5" s="1"/>
  <c r="F15" i="5"/>
  <c r="G15" i="5" s="1"/>
  <c r="H15" i="5" s="1"/>
  <c r="F14" i="5"/>
  <c r="G14" i="5" s="1"/>
  <c r="H14" i="5" s="1"/>
  <c r="F13" i="5"/>
  <c r="G13" i="5" s="1"/>
  <c r="H13" i="5" s="1"/>
  <c r="E12" i="5"/>
  <c r="D12" i="5"/>
  <c r="C12" i="5"/>
  <c r="F11" i="5"/>
  <c r="G11" i="5" s="1"/>
  <c r="H11" i="5" s="1"/>
  <c r="F10" i="5"/>
  <c r="G10" i="5" s="1"/>
  <c r="H10" i="5" s="1"/>
  <c r="E9" i="5"/>
  <c r="D9" i="5"/>
  <c r="C9" i="5"/>
  <c r="H74" i="5" l="1"/>
  <c r="I74" i="5" s="1"/>
  <c r="F74" i="5"/>
  <c r="G74" i="5" s="1"/>
  <c r="E58" i="5"/>
  <c r="F29" i="5"/>
  <c r="G29" i="5" s="1"/>
  <c r="H29" i="5" s="1"/>
  <c r="E8" i="5"/>
  <c r="E7" i="5" s="1"/>
  <c r="F32" i="5"/>
  <c r="G32" i="5" s="1"/>
  <c r="H32" i="5" s="1"/>
  <c r="F40" i="5"/>
  <c r="G40" i="5" s="1"/>
  <c r="H40" i="5" s="1"/>
  <c r="D24" i="5"/>
  <c r="F24" i="5" s="1"/>
  <c r="G24" i="5" s="1"/>
  <c r="H24" i="5" s="1"/>
  <c r="C8" i="5"/>
  <c r="C7" i="5" s="1"/>
  <c r="F17" i="5"/>
  <c r="G17" i="5" s="1"/>
  <c r="H17" i="5" s="1"/>
  <c r="F12" i="5"/>
  <c r="G12" i="5" s="1"/>
  <c r="H12" i="5" s="1"/>
  <c r="F9" i="5"/>
  <c r="G9" i="5" s="1"/>
  <c r="H9" i="5" s="1"/>
  <c r="H58" i="5" l="1"/>
  <c r="I58" i="5" s="1"/>
  <c r="E57" i="5"/>
  <c r="F58" i="5"/>
  <c r="G58" i="5" s="1"/>
  <c r="D8" i="5"/>
  <c r="D7" i="5" s="1"/>
  <c r="F7" i="5" s="1"/>
  <c r="G7" i="5" s="1"/>
  <c r="H7" i="5" s="1"/>
  <c r="F8" i="5"/>
  <c r="G8" i="5" s="1"/>
  <c r="H8" i="5" s="1"/>
  <c r="F57" i="5" l="1"/>
  <c r="G57" i="5" s="1"/>
  <c r="H57" i="5"/>
  <c r="I57" i="5" s="1"/>
</calcChain>
</file>

<file path=xl/sharedStrings.xml><?xml version="1.0" encoding="utf-8"?>
<sst xmlns="http://schemas.openxmlformats.org/spreadsheetml/2006/main" count="105" uniqueCount="57">
  <si>
    <t>(Montos en Millones de US$)</t>
  </si>
  <si>
    <t>Concepto</t>
  </si>
  <si>
    <t>Año 2017</t>
  </si>
  <si>
    <t>Pto. 2018</t>
  </si>
  <si>
    <t>Año 2018</t>
  </si>
  <si>
    <t>Variac. 18 / Pto. 18</t>
  </si>
  <si>
    <t>Variac. 18 / 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</si>
  <si>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</si>
  <si>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</si>
  <si>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</si>
  <si>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</si>
  <si>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</si>
  <si>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</si>
  <si>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</si>
  <si>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</si>
  <si>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</si>
  <si>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</si>
  <si>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</si>
  <si>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</si>
  <si>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</si>
  <si>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</si>
  <si>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</si>
  <si>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</si>
  <si>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</si>
  <si>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</si>
  <si>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</si>
  <si>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</si>
  <si>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</si>
  <si>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</si>
  <si>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</si>
  <si>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</si>
  <si>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</si>
  <si>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</si>
  <si>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</si>
  <si>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</si>
  <si>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</si>
  <si>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</si>
  <si>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</si>
  <si>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</si>
  <si>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</si>
  <si>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</si>
  <si>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</si>
  <si>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</si>
  <si>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</si>
  <si>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</si>
  <si>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</si>
  <si>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</si>
  <si>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</si>
  <si>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INGRESOS CORRIENTES Y CONTRIBUCIONES</t>
  </si>
  <si>
    <t>DERECHOS ARANCELARIOS A LA IMPORT.</t>
  </si>
  <si>
    <t>Fuente: Departamento de Ingresos Bancarios, Dirección General de Tesorería</t>
  </si>
  <si>
    <t>COMPARATIVO ACUMULADO AL  28 DE FEBRERO DE 2018, VRS EJECUTADO  2017 Y PRESUPUESTO 2018 (Definitivo)</t>
  </si>
  <si>
    <t>Al  28 Feb.</t>
  </si>
  <si>
    <t>INGRESOS AL  28 DE FEBRERO DE 2018, VRS EJECUTADO  2017  (Definitivo)</t>
  </si>
  <si>
    <t>Al   28 Feb.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</si>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</sst>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98"/>
  <sheetViews>
    <sheetView showGridLines="0" tabSelected="1" zoomScale="80" zoomScaleNormal="80" workbookViewId="0"/>
  </sheetViews>
  <sheetFormatPr baseColWidth="10" defaultRowHeight="15" x14ac:dyDescent="0.25"/>
  <cols>
    <col min="2" max="2" width="59.5703125" customWidth="1"/>
    <col min="3" max="3" width="10.7109375" customWidth="1"/>
    <col min="4" max="4" width="7.85546875" customWidth="1"/>
    <col min="5" max="6" width="12.28515625" customWidth="1"/>
    <col min="7" max="8" width="9.7109375" customWidth="1"/>
    <col min="11" max="11" width="13.7109375" bestFit="1" customWidth="1"/>
    <col min="248" max="248" width="59.5703125" customWidth="1"/>
    <col min="249" max="249" width="10.7109375" customWidth="1"/>
    <col min="250" max="251" width="7.85546875" customWidth="1"/>
    <col min="252" max="252" width="8" customWidth="1"/>
    <col min="253" max="258" width="7.7109375" customWidth="1"/>
    <col min="259" max="261" width="0" hidden="1" customWidth="1"/>
    <col min="262" max="262" width="10.7109375" customWidth="1"/>
    <col min="263" max="264" width="9.7109375" customWidth="1"/>
    <col min="267" max="267" width="13.7109375" bestFit="1" customWidth="1"/>
    <col min="504" max="504" width="59.5703125" customWidth="1"/>
    <col min="505" max="505" width="10.7109375" customWidth="1"/>
    <col min="506" max="507" width="7.85546875" customWidth="1"/>
    <col min="508" max="508" width="8" customWidth="1"/>
    <col min="509" max="514" width="7.7109375" customWidth="1"/>
    <col min="515" max="517" width="0" hidden="1" customWidth="1"/>
    <col min="518" max="518" width="10.7109375" customWidth="1"/>
    <col min="519" max="520" width="9.7109375" customWidth="1"/>
    <col min="523" max="523" width="13.7109375" bestFit="1" customWidth="1"/>
    <col min="760" max="760" width="59.5703125" customWidth="1"/>
    <col min="761" max="761" width="10.7109375" customWidth="1"/>
    <col min="762" max="763" width="7.85546875" customWidth="1"/>
    <col min="764" max="764" width="8" customWidth="1"/>
    <col min="765" max="770" width="7.7109375" customWidth="1"/>
    <col min="771" max="773" width="0" hidden="1" customWidth="1"/>
    <col min="774" max="774" width="10.7109375" customWidth="1"/>
    <col min="775" max="776" width="9.7109375" customWidth="1"/>
    <col min="779" max="779" width="13.7109375" bestFit="1" customWidth="1"/>
    <col min="1016" max="1016" width="59.5703125" customWidth="1"/>
    <col min="1017" max="1017" width="10.7109375" customWidth="1"/>
    <col min="1018" max="1019" width="7.85546875" customWidth="1"/>
    <col min="1020" max="1020" width="8" customWidth="1"/>
    <col min="1021" max="1026" width="7.7109375" customWidth="1"/>
    <col min="1027" max="1029" width="0" hidden="1" customWidth="1"/>
    <col min="1030" max="1030" width="10.7109375" customWidth="1"/>
    <col min="1031" max="1032" width="9.7109375" customWidth="1"/>
    <col min="1035" max="1035" width="13.7109375" bestFit="1" customWidth="1"/>
    <col min="1272" max="1272" width="59.5703125" customWidth="1"/>
    <col min="1273" max="1273" width="10.7109375" customWidth="1"/>
    <col min="1274" max="1275" width="7.85546875" customWidth="1"/>
    <col min="1276" max="1276" width="8" customWidth="1"/>
    <col min="1277" max="1282" width="7.7109375" customWidth="1"/>
    <col min="1283" max="1285" width="0" hidden="1" customWidth="1"/>
    <col min="1286" max="1286" width="10.7109375" customWidth="1"/>
    <col min="1287" max="1288" width="9.7109375" customWidth="1"/>
    <col min="1291" max="1291" width="13.7109375" bestFit="1" customWidth="1"/>
    <col min="1528" max="1528" width="59.5703125" customWidth="1"/>
    <col min="1529" max="1529" width="10.7109375" customWidth="1"/>
    <col min="1530" max="1531" width="7.85546875" customWidth="1"/>
    <col min="1532" max="1532" width="8" customWidth="1"/>
    <col min="1533" max="1538" width="7.7109375" customWidth="1"/>
    <col min="1539" max="1541" width="0" hidden="1" customWidth="1"/>
    <col min="1542" max="1542" width="10.7109375" customWidth="1"/>
    <col min="1543" max="1544" width="9.7109375" customWidth="1"/>
    <col min="1547" max="1547" width="13.7109375" bestFit="1" customWidth="1"/>
    <col min="1784" max="1784" width="59.5703125" customWidth="1"/>
    <col min="1785" max="1785" width="10.7109375" customWidth="1"/>
    <col min="1786" max="1787" width="7.85546875" customWidth="1"/>
    <col min="1788" max="1788" width="8" customWidth="1"/>
    <col min="1789" max="1794" width="7.7109375" customWidth="1"/>
    <col min="1795" max="1797" width="0" hidden="1" customWidth="1"/>
    <col min="1798" max="1798" width="10.7109375" customWidth="1"/>
    <col min="1799" max="1800" width="9.7109375" customWidth="1"/>
    <col min="1803" max="1803" width="13.7109375" bestFit="1" customWidth="1"/>
    <col min="2040" max="2040" width="59.5703125" customWidth="1"/>
    <col min="2041" max="2041" width="10.7109375" customWidth="1"/>
    <col min="2042" max="2043" width="7.85546875" customWidth="1"/>
    <col min="2044" max="2044" width="8" customWidth="1"/>
    <col min="2045" max="2050" width="7.7109375" customWidth="1"/>
    <col min="2051" max="2053" width="0" hidden="1" customWidth="1"/>
    <col min="2054" max="2054" width="10.7109375" customWidth="1"/>
    <col min="2055" max="2056" width="9.7109375" customWidth="1"/>
    <col min="2059" max="2059" width="13.7109375" bestFit="1" customWidth="1"/>
    <col min="2296" max="2296" width="59.5703125" customWidth="1"/>
    <col min="2297" max="2297" width="10.7109375" customWidth="1"/>
    <col min="2298" max="2299" width="7.85546875" customWidth="1"/>
    <col min="2300" max="2300" width="8" customWidth="1"/>
    <col min="2301" max="2306" width="7.7109375" customWidth="1"/>
    <col min="2307" max="2309" width="0" hidden="1" customWidth="1"/>
    <col min="2310" max="2310" width="10.7109375" customWidth="1"/>
    <col min="2311" max="2312" width="9.7109375" customWidth="1"/>
    <col min="2315" max="2315" width="13.7109375" bestFit="1" customWidth="1"/>
    <col min="2552" max="2552" width="59.5703125" customWidth="1"/>
    <col min="2553" max="2553" width="10.7109375" customWidth="1"/>
    <col min="2554" max="2555" width="7.85546875" customWidth="1"/>
    <col min="2556" max="2556" width="8" customWidth="1"/>
    <col min="2557" max="2562" width="7.7109375" customWidth="1"/>
    <col min="2563" max="2565" width="0" hidden="1" customWidth="1"/>
    <col min="2566" max="2566" width="10.7109375" customWidth="1"/>
    <col min="2567" max="2568" width="9.7109375" customWidth="1"/>
    <col min="2571" max="2571" width="13.7109375" bestFit="1" customWidth="1"/>
    <col min="2808" max="2808" width="59.5703125" customWidth="1"/>
    <col min="2809" max="2809" width="10.7109375" customWidth="1"/>
    <col min="2810" max="2811" width="7.85546875" customWidth="1"/>
    <col min="2812" max="2812" width="8" customWidth="1"/>
    <col min="2813" max="2818" width="7.7109375" customWidth="1"/>
    <col min="2819" max="2821" width="0" hidden="1" customWidth="1"/>
    <col min="2822" max="2822" width="10.7109375" customWidth="1"/>
    <col min="2823" max="2824" width="9.7109375" customWidth="1"/>
    <col min="2827" max="2827" width="13.7109375" bestFit="1" customWidth="1"/>
    <col min="3064" max="3064" width="59.5703125" customWidth="1"/>
    <col min="3065" max="3065" width="10.7109375" customWidth="1"/>
    <col min="3066" max="3067" width="7.85546875" customWidth="1"/>
    <col min="3068" max="3068" width="8" customWidth="1"/>
    <col min="3069" max="3074" width="7.7109375" customWidth="1"/>
    <col min="3075" max="3077" width="0" hidden="1" customWidth="1"/>
    <col min="3078" max="3078" width="10.7109375" customWidth="1"/>
    <col min="3079" max="3080" width="9.7109375" customWidth="1"/>
    <col min="3083" max="3083" width="13.7109375" bestFit="1" customWidth="1"/>
    <col min="3320" max="3320" width="59.5703125" customWidth="1"/>
    <col min="3321" max="3321" width="10.7109375" customWidth="1"/>
    <col min="3322" max="3323" width="7.85546875" customWidth="1"/>
    <col min="3324" max="3324" width="8" customWidth="1"/>
    <col min="3325" max="3330" width="7.7109375" customWidth="1"/>
    <col min="3331" max="3333" width="0" hidden="1" customWidth="1"/>
    <col min="3334" max="3334" width="10.7109375" customWidth="1"/>
    <col min="3335" max="3336" width="9.7109375" customWidth="1"/>
    <col min="3339" max="3339" width="13.7109375" bestFit="1" customWidth="1"/>
    <col min="3576" max="3576" width="59.5703125" customWidth="1"/>
    <col min="3577" max="3577" width="10.7109375" customWidth="1"/>
    <col min="3578" max="3579" width="7.85546875" customWidth="1"/>
    <col min="3580" max="3580" width="8" customWidth="1"/>
    <col min="3581" max="3586" width="7.7109375" customWidth="1"/>
    <col min="3587" max="3589" width="0" hidden="1" customWidth="1"/>
    <col min="3590" max="3590" width="10.7109375" customWidth="1"/>
    <col min="3591" max="3592" width="9.7109375" customWidth="1"/>
    <col min="3595" max="3595" width="13.7109375" bestFit="1" customWidth="1"/>
    <col min="3832" max="3832" width="59.5703125" customWidth="1"/>
    <col min="3833" max="3833" width="10.7109375" customWidth="1"/>
    <col min="3834" max="3835" width="7.85546875" customWidth="1"/>
    <col min="3836" max="3836" width="8" customWidth="1"/>
    <col min="3837" max="3842" width="7.7109375" customWidth="1"/>
    <col min="3843" max="3845" width="0" hidden="1" customWidth="1"/>
    <col min="3846" max="3846" width="10.7109375" customWidth="1"/>
    <col min="3847" max="3848" width="9.7109375" customWidth="1"/>
    <col min="3851" max="3851" width="13.7109375" bestFit="1" customWidth="1"/>
    <col min="4088" max="4088" width="59.5703125" customWidth="1"/>
    <col min="4089" max="4089" width="10.7109375" customWidth="1"/>
    <col min="4090" max="4091" width="7.85546875" customWidth="1"/>
    <col min="4092" max="4092" width="8" customWidth="1"/>
    <col min="4093" max="4098" width="7.7109375" customWidth="1"/>
    <col min="4099" max="4101" width="0" hidden="1" customWidth="1"/>
    <col min="4102" max="4102" width="10.7109375" customWidth="1"/>
    <col min="4103" max="4104" width="9.7109375" customWidth="1"/>
    <col min="4107" max="4107" width="13.7109375" bestFit="1" customWidth="1"/>
    <col min="4344" max="4344" width="59.5703125" customWidth="1"/>
    <col min="4345" max="4345" width="10.7109375" customWidth="1"/>
    <col min="4346" max="4347" width="7.85546875" customWidth="1"/>
    <col min="4348" max="4348" width="8" customWidth="1"/>
    <col min="4349" max="4354" width="7.7109375" customWidth="1"/>
    <col min="4355" max="4357" width="0" hidden="1" customWidth="1"/>
    <col min="4358" max="4358" width="10.7109375" customWidth="1"/>
    <col min="4359" max="4360" width="9.7109375" customWidth="1"/>
    <col min="4363" max="4363" width="13.7109375" bestFit="1" customWidth="1"/>
    <col min="4600" max="4600" width="59.5703125" customWidth="1"/>
    <col min="4601" max="4601" width="10.7109375" customWidth="1"/>
    <col min="4602" max="4603" width="7.85546875" customWidth="1"/>
    <col min="4604" max="4604" width="8" customWidth="1"/>
    <col min="4605" max="4610" width="7.7109375" customWidth="1"/>
    <col min="4611" max="4613" width="0" hidden="1" customWidth="1"/>
    <col min="4614" max="4614" width="10.7109375" customWidth="1"/>
    <col min="4615" max="4616" width="9.7109375" customWidth="1"/>
    <col min="4619" max="4619" width="13.7109375" bestFit="1" customWidth="1"/>
    <col min="4856" max="4856" width="59.5703125" customWidth="1"/>
    <col min="4857" max="4857" width="10.7109375" customWidth="1"/>
    <col min="4858" max="4859" width="7.85546875" customWidth="1"/>
    <col min="4860" max="4860" width="8" customWidth="1"/>
    <col min="4861" max="4866" width="7.7109375" customWidth="1"/>
    <col min="4867" max="4869" width="0" hidden="1" customWidth="1"/>
    <col min="4870" max="4870" width="10.7109375" customWidth="1"/>
    <col min="4871" max="4872" width="9.7109375" customWidth="1"/>
    <col min="4875" max="4875" width="13.7109375" bestFit="1" customWidth="1"/>
    <col min="5112" max="5112" width="59.5703125" customWidth="1"/>
    <col min="5113" max="5113" width="10.7109375" customWidth="1"/>
    <col min="5114" max="5115" width="7.85546875" customWidth="1"/>
    <col min="5116" max="5116" width="8" customWidth="1"/>
    <col min="5117" max="5122" width="7.7109375" customWidth="1"/>
    <col min="5123" max="5125" width="0" hidden="1" customWidth="1"/>
    <col min="5126" max="5126" width="10.7109375" customWidth="1"/>
    <col min="5127" max="5128" width="9.7109375" customWidth="1"/>
    <col min="5131" max="5131" width="13.7109375" bestFit="1" customWidth="1"/>
    <col min="5368" max="5368" width="59.5703125" customWidth="1"/>
    <col min="5369" max="5369" width="10.7109375" customWidth="1"/>
    <col min="5370" max="5371" width="7.85546875" customWidth="1"/>
    <col min="5372" max="5372" width="8" customWidth="1"/>
    <col min="5373" max="5378" width="7.7109375" customWidth="1"/>
    <col min="5379" max="5381" width="0" hidden="1" customWidth="1"/>
    <col min="5382" max="5382" width="10.7109375" customWidth="1"/>
    <col min="5383" max="5384" width="9.7109375" customWidth="1"/>
    <col min="5387" max="5387" width="13.7109375" bestFit="1" customWidth="1"/>
    <col min="5624" max="5624" width="59.5703125" customWidth="1"/>
    <col min="5625" max="5625" width="10.7109375" customWidth="1"/>
    <col min="5626" max="5627" width="7.85546875" customWidth="1"/>
    <col min="5628" max="5628" width="8" customWidth="1"/>
    <col min="5629" max="5634" width="7.7109375" customWidth="1"/>
    <col min="5635" max="5637" width="0" hidden="1" customWidth="1"/>
    <col min="5638" max="5638" width="10.7109375" customWidth="1"/>
    <col min="5639" max="5640" width="9.7109375" customWidth="1"/>
    <col min="5643" max="5643" width="13.7109375" bestFit="1" customWidth="1"/>
    <col min="5880" max="5880" width="59.5703125" customWidth="1"/>
    <col min="5881" max="5881" width="10.7109375" customWidth="1"/>
    <col min="5882" max="5883" width="7.85546875" customWidth="1"/>
    <col min="5884" max="5884" width="8" customWidth="1"/>
    <col min="5885" max="5890" width="7.7109375" customWidth="1"/>
    <col min="5891" max="5893" width="0" hidden="1" customWidth="1"/>
    <col min="5894" max="5894" width="10.7109375" customWidth="1"/>
    <col min="5895" max="5896" width="9.7109375" customWidth="1"/>
    <col min="5899" max="5899" width="13.7109375" bestFit="1" customWidth="1"/>
    <col min="6136" max="6136" width="59.5703125" customWidth="1"/>
    <col min="6137" max="6137" width="10.7109375" customWidth="1"/>
    <col min="6138" max="6139" width="7.85546875" customWidth="1"/>
    <col min="6140" max="6140" width="8" customWidth="1"/>
    <col min="6141" max="6146" width="7.7109375" customWidth="1"/>
    <col min="6147" max="6149" width="0" hidden="1" customWidth="1"/>
    <col min="6150" max="6150" width="10.7109375" customWidth="1"/>
    <col min="6151" max="6152" width="9.7109375" customWidth="1"/>
    <col min="6155" max="6155" width="13.7109375" bestFit="1" customWidth="1"/>
    <col min="6392" max="6392" width="59.5703125" customWidth="1"/>
    <col min="6393" max="6393" width="10.7109375" customWidth="1"/>
    <col min="6394" max="6395" width="7.85546875" customWidth="1"/>
    <col min="6396" max="6396" width="8" customWidth="1"/>
    <col min="6397" max="6402" width="7.7109375" customWidth="1"/>
    <col min="6403" max="6405" width="0" hidden="1" customWidth="1"/>
    <col min="6406" max="6406" width="10.7109375" customWidth="1"/>
    <col min="6407" max="6408" width="9.7109375" customWidth="1"/>
    <col min="6411" max="6411" width="13.7109375" bestFit="1" customWidth="1"/>
    <col min="6648" max="6648" width="59.5703125" customWidth="1"/>
    <col min="6649" max="6649" width="10.7109375" customWidth="1"/>
    <col min="6650" max="6651" width="7.85546875" customWidth="1"/>
    <col min="6652" max="6652" width="8" customWidth="1"/>
    <col min="6653" max="6658" width="7.7109375" customWidth="1"/>
    <col min="6659" max="6661" width="0" hidden="1" customWidth="1"/>
    <col min="6662" max="6662" width="10.7109375" customWidth="1"/>
    <col min="6663" max="6664" width="9.7109375" customWidth="1"/>
    <col min="6667" max="6667" width="13.7109375" bestFit="1" customWidth="1"/>
    <col min="6904" max="6904" width="59.5703125" customWidth="1"/>
    <col min="6905" max="6905" width="10.7109375" customWidth="1"/>
    <col min="6906" max="6907" width="7.85546875" customWidth="1"/>
    <col min="6908" max="6908" width="8" customWidth="1"/>
    <col min="6909" max="6914" width="7.7109375" customWidth="1"/>
    <col min="6915" max="6917" width="0" hidden="1" customWidth="1"/>
    <col min="6918" max="6918" width="10.7109375" customWidth="1"/>
    <col min="6919" max="6920" width="9.7109375" customWidth="1"/>
    <col min="6923" max="6923" width="13.7109375" bestFit="1" customWidth="1"/>
    <col min="7160" max="7160" width="59.5703125" customWidth="1"/>
    <col min="7161" max="7161" width="10.7109375" customWidth="1"/>
    <col min="7162" max="7163" width="7.85546875" customWidth="1"/>
    <col min="7164" max="7164" width="8" customWidth="1"/>
    <col min="7165" max="7170" width="7.7109375" customWidth="1"/>
    <col min="7171" max="7173" width="0" hidden="1" customWidth="1"/>
    <col min="7174" max="7174" width="10.7109375" customWidth="1"/>
    <col min="7175" max="7176" width="9.7109375" customWidth="1"/>
    <col min="7179" max="7179" width="13.7109375" bestFit="1" customWidth="1"/>
    <col min="7416" max="7416" width="59.5703125" customWidth="1"/>
    <col min="7417" max="7417" width="10.7109375" customWidth="1"/>
    <col min="7418" max="7419" width="7.85546875" customWidth="1"/>
    <col min="7420" max="7420" width="8" customWidth="1"/>
    <col min="7421" max="7426" width="7.7109375" customWidth="1"/>
    <col min="7427" max="7429" width="0" hidden="1" customWidth="1"/>
    <col min="7430" max="7430" width="10.7109375" customWidth="1"/>
    <col min="7431" max="7432" width="9.7109375" customWidth="1"/>
    <col min="7435" max="7435" width="13.7109375" bestFit="1" customWidth="1"/>
    <col min="7672" max="7672" width="59.5703125" customWidth="1"/>
    <col min="7673" max="7673" width="10.7109375" customWidth="1"/>
    <col min="7674" max="7675" width="7.85546875" customWidth="1"/>
    <col min="7676" max="7676" width="8" customWidth="1"/>
    <col min="7677" max="7682" width="7.7109375" customWidth="1"/>
    <col min="7683" max="7685" width="0" hidden="1" customWidth="1"/>
    <col min="7686" max="7686" width="10.7109375" customWidth="1"/>
    <col min="7687" max="7688" width="9.7109375" customWidth="1"/>
    <col min="7691" max="7691" width="13.7109375" bestFit="1" customWidth="1"/>
    <col min="7928" max="7928" width="59.5703125" customWidth="1"/>
    <col min="7929" max="7929" width="10.7109375" customWidth="1"/>
    <col min="7930" max="7931" width="7.85546875" customWidth="1"/>
    <col min="7932" max="7932" width="8" customWidth="1"/>
    <col min="7933" max="7938" width="7.7109375" customWidth="1"/>
    <col min="7939" max="7941" width="0" hidden="1" customWidth="1"/>
    <col min="7942" max="7942" width="10.7109375" customWidth="1"/>
    <col min="7943" max="7944" width="9.7109375" customWidth="1"/>
    <col min="7947" max="7947" width="13.7109375" bestFit="1" customWidth="1"/>
    <col min="8184" max="8184" width="59.5703125" customWidth="1"/>
    <col min="8185" max="8185" width="10.7109375" customWidth="1"/>
    <col min="8186" max="8187" width="7.85546875" customWidth="1"/>
    <col min="8188" max="8188" width="8" customWidth="1"/>
    <col min="8189" max="8194" width="7.7109375" customWidth="1"/>
    <col min="8195" max="8197" width="0" hidden="1" customWidth="1"/>
    <col min="8198" max="8198" width="10.7109375" customWidth="1"/>
    <col min="8199" max="8200" width="9.7109375" customWidth="1"/>
    <col min="8203" max="8203" width="13.7109375" bestFit="1" customWidth="1"/>
    <col min="8440" max="8440" width="59.5703125" customWidth="1"/>
    <col min="8441" max="8441" width="10.7109375" customWidth="1"/>
    <col min="8442" max="8443" width="7.85546875" customWidth="1"/>
    <col min="8444" max="8444" width="8" customWidth="1"/>
    <col min="8445" max="8450" width="7.7109375" customWidth="1"/>
    <col min="8451" max="8453" width="0" hidden="1" customWidth="1"/>
    <col min="8454" max="8454" width="10.7109375" customWidth="1"/>
    <col min="8455" max="8456" width="9.7109375" customWidth="1"/>
    <col min="8459" max="8459" width="13.7109375" bestFit="1" customWidth="1"/>
    <col min="8696" max="8696" width="59.5703125" customWidth="1"/>
    <col min="8697" max="8697" width="10.7109375" customWidth="1"/>
    <col min="8698" max="8699" width="7.85546875" customWidth="1"/>
    <col min="8700" max="8700" width="8" customWidth="1"/>
    <col min="8701" max="8706" width="7.7109375" customWidth="1"/>
    <col min="8707" max="8709" width="0" hidden="1" customWidth="1"/>
    <col min="8710" max="8710" width="10.7109375" customWidth="1"/>
    <col min="8711" max="8712" width="9.7109375" customWidth="1"/>
    <col min="8715" max="8715" width="13.7109375" bestFit="1" customWidth="1"/>
    <col min="8952" max="8952" width="59.5703125" customWidth="1"/>
    <col min="8953" max="8953" width="10.7109375" customWidth="1"/>
    <col min="8954" max="8955" width="7.85546875" customWidth="1"/>
    <col min="8956" max="8956" width="8" customWidth="1"/>
    <col min="8957" max="8962" width="7.7109375" customWidth="1"/>
    <col min="8963" max="8965" width="0" hidden="1" customWidth="1"/>
    <col min="8966" max="8966" width="10.7109375" customWidth="1"/>
    <col min="8967" max="8968" width="9.7109375" customWidth="1"/>
    <col min="8971" max="8971" width="13.7109375" bestFit="1" customWidth="1"/>
    <col min="9208" max="9208" width="59.5703125" customWidth="1"/>
    <col min="9209" max="9209" width="10.7109375" customWidth="1"/>
    <col min="9210" max="9211" width="7.85546875" customWidth="1"/>
    <col min="9212" max="9212" width="8" customWidth="1"/>
    <col min="9213" max="9218" width="7.7109375" customWidth="1"/>
    <col min="9219" max="9221" width="0" hidden="1" customWidth="1"/>
    <col min="9222" max="9222" width="10.7109375" customWidth="1"/>
    <col min="9223" max="9224" width="9.7109375" customWidth="1"/>
    <col min="9227" max="9227" width="13.7109375" bestFit="1" customWidth="1"/>
    <col min="9464" max="9464" width="59.5703125" customWidth="1"/>
    <col min="9465" max="9465" width="10.7109375" customWidth="1"/>
    <col min="9466" max="9467" width="7.85546875" customWidth="1"/>
    <col min="9468" max="9468" width="8" customWidth="1"/>
    <col min="9469" max="9474" width="7.7109375" customWidth="1"/>
    <col min="9475" max="9477" width="0" hidden="1" customWidth="1"/>
    <col min="9478" max="9478" width="10.7109375" customWidth="1"/>
    <col min="9479" max="9480" width="9.7109375" customWidth="1"/>
    <col min="9483" max="9483" width="13.7109375" bestFit="1" customWidth="1"/>
    <col min="9720" max="9720" width="59.5703125" customWidth="1"/>
    <col min="9721" max="9721" width="10.7109375" customWidth="1"/>
    <col min="9722" max="9723" width="7.85546875" customWidth="1"/>
    <col min="9724" max="9724" width="8" customWidth="1"/>
    <col min="9725" max="9730" width="7.7109375" customWidth="1"/>
    <col min="9731" max="9733" width="0" hidden="1" customWidth="1"/>
    <col min="9734" max="9734" width="10.7109375" customWidth="1"/>
    <col min="9735" max="9736" width="9.7109375" customWidth="1"/>
    <col min="9739" max="9739" width="13.7109375" bestFit="1" customWidth="1"/>
    <col min="9976" max="9976" width="59.5703125" customWidth="1"/>
    <col min="9977" max="9977" width="10.7109375" customWidth="1"/>
    <col min="9978" max="9979" width="7.85546875" customWidth="1"/>
    <col min="9980" max="9980" width="8" customWidth="1"/>
    <col min="9981" max="9986" width="7.7109375" customWidth="1"/>
    <col min="9987" max="9989" width="0" hidden="1" customWidth="1"/>
    <col min="9990" max="9990" width="10.7109375" customWidth="1"/>
    <col min="9991" max="9992" width="9.7109375" customWidth="1"/>
    <col min="9995" max="9995" width="13.7109375" bestFit="1" customWidth="1"/>
    <col min="10232" max="10232" width="59.5703125" customWidth="1"/>
    <col min="10233" max="10233" width="10.7109375" customWidth="1"/>
    <col min="10234" max="10235" width="7.85546875" customWidth="1"/>
    <col min="10236" max="10236" width="8" customWidth="1"/>
    <col min="10237" max="10242" width="7.7109375" customWidth="1"/>
    <col min="10243" max="10245" width="0" hidden="1" customWidth="1"/>
    <col min="10246" max="10246" width="10.7109375" customWidth="1"/>
    <col min="10247" max="10248" width="9.7109375" customWidth="1"/>
    <col min="10251" max="10251" width="13.7109375" bestFit="1" customWidth="1"/>
    <col min="10488" max="10488" width="59.5703125" customWidth="1"/>
    <col min="10489" max="10489" width="10.7109375" customWidth="1"/>
    <col min="10490" max="10491" width="7.85546875" customWidth="1"/>
    <col min="10492" max="10492" width="8" customWidth="1"/>
    <col min="10493" max="10498" width="7.7109375" customWidth="1"/>
    <col min="10499" max="10501" width="0" hidden="1" customWidth="1"/>
    <col min="10502" max="10502" width="10.7109375" customWidth="1"/>
    <col min="10503" max="10504" width="9.7109375" customWidth="1"/>
    <col min="10507" max="10507" width="13.7109375" bestFit="1" customWidth="1"/>
    <col min="10744" max="10744" width="59.5703125" customWidth="1"/>
    <col min="10745" max="10745" width="10.7109375" customWidth="1"/>
    <col min="10746" max="10747" width="7.85546875" customWidth="1"/>
    <col min="10748" max="10748" width="8" customWidth="1"/>
    <col min="10749" max="10754" width="7.7109375" customWidth="1"/>
    <col min="10755" max="10757" width="0" hidden="1" customWidth="1"/>
    <col min="10758" max="10758" width="10.7109375" customWidth="1"/>
    <col min="10759" max="10760" width="9.7109375" customWidth="1"/>
    <col min="10763" max="10763" width="13.7109375" bestFit="1" customWidth="1"/>
    <col min="11000" max="11000" width="59.5703125" customWidth="1"/>
    <col min="11001" max="11001" width="10.7109375" customWidth="1"/>
    <col min="11002" max="11003" width="7.85546875" customWidth="1"/>
    <col min="11004" max="11004" width="8" customWidth="1"/>
    <col min="11005" max="11010" width="7.7109375" customWidth="1"/>
    <col min="11011" max="11013" width="0" hidden="1" customWidth="1"/>
    <col min="11014" max="11014" width="10.7109375" customWidth="1"/>
    <col min="11015" max="11016" width="9.7109375" customWidth="1"/>
    <col min="11019" max="11019" width="13.7109375" bestFit="1" customWidth="1"/>
    <col min="11256" max="11256" width="59.5703125" customWidth="1"/>
    <col min="11257" max="11257" width="10.7109375" customWidth="1"/>
    <col min="11258" max="11259" width="7.85546875" customWidth="1"/>
    <col min="11260" max="11260" width="8" customWidth="1"/>
    <col min="11261" max="11266" width="7.7109375" customWidth="1"/>
    <col min="11267" max="11269" width="0" hidden="1" customWidth="1"/>
    <col min="11270" max="11270" width="10.7109375" customWidth="1"/>
    <col min="11271" max="11272" width="9.7109375" customWidth="1"/>
    <col min="11275" max="11275" width="13.7109375" bestFit="1" customWidth="1"/>
    <col min="11512" max="11512" width="59.5703125" customWidth="1"/>
    <col min="11513" max="11513" width="10.7109375" customWidth="1"/>
    <col min="11514" max="11515" width="7.85546875" customWidth="1"/>
    <col min="11516" max="11516" width="8" customWidth="1"/>
    <col min="11517" max="11522" width="7.7109375" customWidth="1"/>
    <col min="11523" max="11525" width="0" hidden="1" customWidth="1"/>
    <col min="11526" max="11526" width="10.7109375" customWidth="1"/>
    <col min="11527" max="11528" width="9.7109375" customWidth="1"/>
    <col min="11531" max="11531" width="13.7109375" bestFit="1" customWidth="1"/>
    <col min="11768" max="11768" width="59.5703125" customWidth="1"/>
    <col min="11769" max="11769" width="10.7109375" customWidth="1"/>
    <col min="11770" max="11771" width="7.85546875" customWidth="1"/>
    <col min="11772" max="11772" width="8" customWidth="1"/>
    <col min="11773" max="11778" width="7.7109375" customWidth="1"/>
    <col min="11779" max="11781" width="0" hidden="1" customWidth="1"/>
    <col min="11782" max="11782" width="10.7109375" customWidth="1"/>
    <col min="11783" max="11784" width="9.7109375" customWidth="1"/>
    <col min="11787" max="11787" width="13.7109375" bestFit="1" customWidth="1"/>
    <col min="12024" max="12024" width="59.5703125" customWidth="1"/>
    <col min="12025" max="12025" width="10.7109375" customWidth="1"/>
    <col min="12026" max="12027" width="7.85546875" customWidth="1"/>
    <col min="12028" max="12028" width="8" customWidth="1"/>
    <col min="12029" max="12034" width="7.7109375" customWidth="1"/>
    <col min="12035" max="12037" width="0" hidden="1" customWidth="1"/>
    <col min="12038" max="12038" width="10.7109375" customWidth="1"/>
    <col min="12039" max="12040" width="9.7109375" customWidth="1"/>
    <col min="12043" max="12043" width="13.7109375" bestFit="1" customWidth="1"/>
    <col min="12280" max="12280" width="59.5703125" customWidth="1"/>
    <col min="12281" max="12281" width="10.7109375" customWidth="1"/>
    <col min="12282" max="12283" width="7.85546875" customWidth="1"/>
    <col min="12284" max="12284" width="8" customWidth="1"/>
    <col min="12285" max="12290" width="7.7109375" customWidth="1"/>
    <col min="12291" max="12293" width="0" hidden="1" customWidth="1"/>
    <col min="12294" max="12294" width="10.7109375" customWidth="1"/>
    <col min="12295" max="12296" width="9.7109375" customWidth="1"/>
    <col min="12299" max="12299" width="13.7109375" bestFit="1" customWidth="1"/>
    <col min="12536" max="12536" width="59.5703125" customWidth="1"/>
    <col min="12537" max="12537" width="10.7109375" customWidth="1"/>
    <col min="12538" max="12539" width="7.85546875" customWidth="1"/>
    <col min="12540" max="12540" width="8" customWidth="1"/>
    <col min="12541" max="12546" width="7.7109375" customWidth="1"/>
    <col min="12547" max="12549" width="0" hidden="1" customWidth="1"/>
    <col min="12550" max="12550" width="10.7109375" customWidth="1"/>
    <col min="12551" max="12552" width="9.7109375" customWidth="1"/>
    <col min="12555" max="12555" width="13.7109375" bestFit="1" customWidth="1"/>
    <col min="12792" max="12792" width="59.5703125" customWidth="1"/>
    <col min="12793" max="12793" width="10.7109375" customWidth="1"/>
    <col min="12794" max="12795" width="7.85546875" customWidth="1"/>
    <col min="12796" max="12796" width="8" customWidth="1"/>
    <col min="12797" max="12802" width="7.7109375" customWidth="1"/>
    <col min="12803" max="12805" width="0" hidden="1" customWidth="1"/>
    <col min="12806" max="12806" width="10.7109375" customWidth="1"/>
    <col min="12807" max="12808" width="9.7109375" customWidth="1"/>
    <col min="12811" max="12811" width="13.7109375" bestFit="1" customWidth="1"/>
    <col min="13048" max="13048" width="59.5703125" customWidth="1"/>
    <col min="13049" max="13049" width="10.7109375" customWidth="1"/>
    <col min="13050" max="13051" width="7.85546875" customWidth="1"/>
    <col min="13052" max="13052" width="8" customWidth="1"/>
    <col min="13053" max="13058" width="7.7109375" customWidth="1"/>
    <col min="13059" max="13061" width="0" hidden="1" customWidth="1"/>
    <col min="13062" max="13062" width="10.7109375" customWidth="1"/>
    <col min="13063" max="13064" width="9.7109375" customWidth="1"/>
    <col min="13067" max="13067" width="13.7109375" bestFit="1" customWidth="1"/>
    <col min="13304" max="13304" width="59.5703125" customWidth="1"/>
    <col min="13305" max="13305" width="10.7109375" customWidth="1"/>
    <col min="13306" max="13307" width="7.85546875" customWidth="1"/>
    <col min="13308" max="13308" width="8" customWidth="1"/>
    <col min="13309" max="13314" width="7.7109375" customWidth="1"/>
    <col min="13315" max="13317" width="0" hidden="1" customWidth="1"/>
    <col min="13318" max="13318" width="10.7109375" customWidth="1"/>
    <col min="13319" max="13320" width="9.7109375" customWidth="1"/>
    <col min="13323" max="13323" width="13.7109375" bestFit="1" customWidth="1"/>
    <col min="13560" max="13560" width="59.5703125" customWidth="1"/>
    <col min="13561" max="13561" width="10.7109375" customWidth="1"/>
    <col min="13562" max="13563" width="7.85546875" customWidth="1"/>
    <col min="13564" max="13564" width="8" customWidth="1"/>
    <col min="13565" max="13570" width="7.7109375" customWidth="1"/>
    <col min="13571" max="13573" width="0" hidden="1" customWidth="1"/>
    <col min="13574" max="13574" width="10.7109375" customWidth="1"/>
    <col min="13575" max="13576" width="9.7109375" customWidth="1"/>
    <col min="13579" max="13579" width="13.7109375" bestFit="1" customWidth="1"/>
    <col min="13816" max="13816" width="59.5703125" customWidth="1"/>
    <col min="13817" max="13817" width="10.7109375" customWidth="1"/>
    <col min="13818" max="13819" width="7.85546875" customWidth="1"/>
    <col min="13820" max="13820" width="8" customWidth="1"/>
    <col min="13821" max="13826" width="7.7109375" customWidth="1"/>
    <col min="13827" max="13829" width="0" hidden="1" customWidth="1"/>
    <col min="13830" max="13830" width="10.7109375" customWidth="1"/>
    <col min="13831" max="13832" width="9.7109375" customWidth="1"/>
    <col min="13835" max="13835" width="13.7109375" bestFit="1" customWidth="1"/>
    <col min="14072" max="14072" width="59.5703125" customWidth="1"/>
    <col min="14073" max="14073" width="10.7109375" customWidth="1"/>
    <col min="14074" max="14075" width="7.85546875" customWidth="1"/>
    <col min="14076" max="14076" width="8" customWidth="1"/>
    <col min="14077" max="14082" width="7.7109375" customWidth="1"/>
    <col min="14083" max="14085" width="0" hidden="1" customWidth="1"/>
    <col min="14086" max="14086" width="10.7109375" customWidth="1"/>
    <col min="14087" max="14088" width="9.7109375" customWidth="1"/>
    <col min="14091" max="14091" width="13.7109375" bestFit="1" customWidth="1"/>
    <col min="14328" max="14328" width="59.5703125" customWidth="1"/>
    <col min="14329" max="14329" width="10.7109375" customWidth="1"/>
    <col min="14330" max="14331" width="7.85546875" customWidth="1"/>
    <col min="14332" max="14332" width="8" customWidth="1"/>
    <col min="14333" max="14338" width="7.7109375" customWidth="1"/>
    <col min="14339" max="14341" width="0" hidden="1" customWidth="1"/>
    <col min="14342" max="14342" width="10.7109375" customWidth="1"/>
    <col min="14343" max="14344" width="9.7109375" customWidth="1"/>
    <col min="14347" max="14347" width="13.7109375" bestFit="1" customWidth="1"/>
    <col min="14584" max="14584" width="59.5703125" customWidth="1"/>
    <col min="14585" max="14585" width="10.7109375" customWidth="1"/>
    <col min="14586" max="14587" width="7.85546875" customWidth="1"/>
    <col min="14588" max="14588" width="8" customWidth="1"/>
    <col min="14589" max="14594" width="7.7109375" customWidth="1"/>
    <col min="14595" max="14597" width="0" hidden="1" customWidth="1"/>
    <col min="14598" max="14598" width="10.7109375" customWidth="1"/>
    <col min="14599" max="14600" width="9.7109375" customWidth="1"/>
    <col min="14603" max="14603" width="13.7109375" bestFit="1" customWidth="1"/>
    <col min="14840" max="14840" width="59.5703125" customWidth="1"/>
    <col min="14841" max="14841" width="10.7109375" customWidth="1"/>
    <col min="14842" max="14843" width="7.85546875" customWidth="1"/>
    <col min="14844" max="14844" width="8" customWidth="1"/>
    <col min="14845" max="14850" width="7.7109375" customWidth="1"/>
    <col min="14851" max="14853" width="0" hidden="1" customWidth="1"/>
    <col min="14854" max="14854" width="10.7109375" customWidth="1"/>
    <col min="14855" max="14856" width="9.7109375" customWidth="1"/>
    <col min="14859" max="14859" width="13.7109375" bestFit="1" customWidth="1"/>
    <col min="15096" max="15096" width="59.5703125" customWidth="1"/>
    <col min="15097" max="15097" width="10.7109375" customWidth="1"/>
    <col min="15098" max="15099" width="7.85546875" customWidth="1"/>
    <col min="15100" max="15100" width="8" customWidth="1"/>
    <col min="15101" max="15106" width="7.7109375" customWidth="1"/>
    <col min="15107" max="15109" width="0" hidden="1" customWidth="1"/>
    <col min="15110" max="15110" width="10.7109375" customWidth="1"/>
    <col min="15111" max="15112" width="9.7109375" customWidth="1"/>
    <col min="15115" max="15115" width="13.7109375" bestFit="1" customWidth="1"/>
    <col min="15352" max="15352" width="59.5703125" customWidth="1"/>
    <col min="15353" max="15353" width="10.7109375" customWidth="1"/>
    <col min="15354" max="15355" width="7.85546875" customWidth="1"/>
    <col min="15356" max="15356" width="8" customWidth="1"/>
    <col min="15357" max="15362" width="7.7109375" customWidth="1"/>
    <col min="15363" max="15365" width="0" hidden="1" customWidth="1"/>
    <col min="15366" max="15366" width="10.7109375" customWidth="1"/>
    <col min="15367" max="15368" width="9.7109375" customWidth="1"/>
    <col min="15371" max="15371" width="13.7109375" bestFit="1" customWidth="1"/>
    <col min="15608" max="15608" width="59.5703125" customWidth="1"/>
    <col min="15609" max="15609" width="10.7109375" customWidth="1"/>
    <col min="15610" max="15611" width="7.85546875" customWidth="1"/>
    <col min="15612" max="15612" width="8" customWidth="1"/>
    <col min="15613" max="15618" width="7.7109375" customWidth="1"/>
    <col min="15619" max="15621" width="0" hidden="1" customWidth="1"/>
    <col min="15622" max="15622" width="10.7109375" customWidth="1"/>
    <col min="15623" max="15624" width="9.7109375" customWidth="1"/>
    <col min="15627" max="15627" width="13.7109375" bestFit="1" customWidth="1"/>
    <col min="15864" max="15864" width="59.5703125" customWidth="1"/>
    <col min="15865" max="15865" width="10.7109375" customWidth="1"/>
    <col min="15866" max="15867" width="7.85546875" customWidth="1"/>
    <col min="15868" max="15868" width="8" customWidth="1"/>
    <col min="15869" max="15874" width="7.7109375" customWidth="1"/>
    <col min="15875" max="15877" width="0" hidden="1" customWidth="1"/>
    <col min="15878" max="15878" width="10.7109375" customWidth="1"/>
    <col min="15879" max="15880" width="9.7109375" customWidth="1"/>
    <col min="15883" max="15883" width="13.7109375" bestFit="1" customWidth="1"/>
    <col min="16120" max="16120" width="59.5703125" customWidth="1"/>
    <col min="16121" max="16121" width="10.7109375" customWidth="1"/>
    <col min="16122" max="16123" width="7.85546875" customWidth="1"/>
    <col min="16124" max="16124" width="8" customWidth="1"/>
    <col min="16125" max="16130" width="7.7109375" customWidth="1"/>
    <col min="16131" max="16133" width="0" hidden="1" customWidth="1"/>
    <col min="16134" max="16134" width="10.7109375" customWidth="1"/>
    <col min="16135" max="16136" width="9.7109375" customWidth="1"/>
    <col min="16139" max="16139" width="13.710937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</row>
    <row r="2" spans="1:12" ht="15.75" x14ac:dyDescent="0.25">
      <c r="B2" s="36" t="s">
        <v>53</v>
      </c>
      <c r="C2" s="36"/>
      <c r="D2" s="36"/>
      <c r="E2" s="36"/>
      <c r="F2" s="36"/>
      <c r="G2" s="36"/>
      <c r="H2" s="36"/>
    </row>
    <row r="3" spans="1:12" ht="16.5" customHeight="1" x14ac:dyDescent="0.25">
      <c r="B3" s="36" t="s">
        <v>0</v>
      </c>
      <c r="C3" s="36"/>
      <c r="D3" s="36"/>
      <c r="E3" s="36"/>
      <c r="F3" s="36"/>
      <c r="G3" s="36"/>
      <c r="H3" s="36"/>
    </row>
    <row r="4" spans="1:12" ht="15.75" thickBot="1" x14ac:dyDescent="0.3">
      <c r="B4" s="2"/>
      <c r="C4" s="2"/>
      <c r="D4" s="2"/>
      <c r="E4" s="2"/>
      <c r="F4" s="2"/>
      <c r="G4" s="2"/>
      <c r="H4" s="2"/>
      <c r="J4" s="1"/>
      <c r="K4" s="1"/>
      <c r="L4" s="1"/>
    </row>
    <row r="5" spans="1:12" ht="21" customHeight="1" x14ac:dyDescent="0.25">
      <c r="B5" s="39" t="s">
        <v>1</v>
      </c>
      <c r="C5" s="31" t="s">
        <v>2</v>
      </c>
      <c r="D5" s="41" t="s">
        <v>4</v>
      </c>
      <c r="E5" s="42"/>
      <c r="F5" s="43"/>
      <c r="G5" s="44" t="s">
        <v>45</v>
      </c>
      <c r="H5" s="45"/>
      <c r="J5" s="1"/>
      <c r="K5" s="1"/>
      <c r="L5" s="1"/>
    </row>
    <row r="6" spans="1:12" ht="31.5" customHeight="1" x14ac:dyDescent="0.25">
      <c r="A6" s="1"/>
      <c r="B6" s="40"/>
      <c r="C6" s="4" t="s">
        <v>52</v>
      </c>
      <c r="D6" s="4" t="s">
        <v>46</v>
      </c>
      <c r="E6" s="4" t="s">
        <v>47</v>
      </c>
      <c r="F6" s="4" t="s">
        <v>54</v>
      </c>
      <c r="G6" s="32" t="s">
        <v>9</v>
      </c>
      <c r="H6" s="33" t="s">
        <v>8</v>
      </c>
      <c r="J6" s="1"/>
      <c r="K6" s="1"/>
      <c r="L6" s="1"/>
    </row>
    <row r="7" spans="1:12" ht="21" customHeight="1" x14ac:dyDescent="0.25">
      <c r="A7" s="1"/>
      <c r="B7" s="8" t="s">
        <v>48</v>
      </c>
      <c r="C7" s="9">
        <f>+C8+C40</f>
        <v>735.00890000000015</v>
      </c>
      <c r="D7" s="9">
        <f>+D8+D40</f>
        <v>445.07040000000006</v>
      </c>
      <c r="E7" s="9">
        <f t="shared" ref="E7" si="0">+E8+E40</f>
        <v>369.52940000000001</v>
      </c>
      <c r="F7" s="9">
        <f>SUM(D7:E7)</f>
        <v>814.59980000000007</v>
      </c>
      <c r="G7" s="10">
        <f>+F7-C7</f>
        <v>79.59089999999992</v>
      </c>
      <c r="H7" s="34">
        <f>+G7/C7*100</f>
        <v>10.828562756178856</v>
      </c>
      <c r="J7" s="13"/>
      <c r="K7" s="13"/>
      <c r="L7" s="1"/>
    </row>
    <row r="8" spans="1:12" ht="21" customHeight="1" x14ac:dyDescent="0.25">
      <c r="A8" s="1"/>
      <c r="B8" s="14" t="s">
        <v>11</v>
      </c>
      <c r="C8" s="15">
        <f>+C9+C12+C16+C17+C24+C32</f>
        <v>703.29050000000018</v>
      </c>
      <c r="D8" s="15">
        <f>+D9+D12+D16+D17+D24+D32</f>
        <v>431.31000000000006</v>
      </c>
      <c r="E8" s="15">
        <f t="shared" ref="E8" si="1">+E9+E12+E16+E17+E24+E32</f>
        <v>337.62569999999999</v>
      </c>
      <c r="F8" s="15">
        <f>SUM(D8:E8)</f>
        <v>768.9357</v>
      </c>
      <c r="G8" s="15">
        <f>+F8-C8</f>
        <v>65.645199999999818</v>
      </c>
      <c r="H8" s="17">
        <f>+G8/C8*100</f>
        <v>9.3340092038780291</v>
      </c>
      <c r="J8" s="13"/>
      <c r="K8" s="13"/>
      <c r="L8" s="13"/>
    </row>
    <row r="9" spans="1:12" ht="21" customHeight="1" x14ac:dyDescent="0.25">
      <c r="A9" s="1"/>
      <c r="B9" s="18" t="s">
        <v>12</v>
      </c>
      <c r="C9" s="15">
        <f>SUM(C10:C11)</f>
        <v>323.10180000000003</v>
      </c>
      <c r="D9" s="15">
        <f>SUM(D10:D11)</f>
        <v>192.33270000000002</v>
      </c>
      <c r="E9" s="15">
        <f t="shared" ref="E9" si="2">SUM(E10:E11)</f>
        <v>163.83519999999999</v>
      </c>
      <c r="F9" s="15">
        <f>SUM(D9:E9)</f>
        <v>356.16790000000003</v>
      </c>
      <c r="G9" s="15">
        <f>+F9-C9</f>
        <v>33.066100000000006</v>
      </c>
      <c r="H9" s="17">
        <f>+G9/C9*100</f>
        <v>10.233957223389039</v>
      </c>
      <c r="J9" s="13"/>
      <c r="K9" s="13"/>
      <c r="L9" s="13"/>
    </row>
    <row r="10" spans="1:12" ht="12.75" customHeight="1" x14ac:dyDescent="0.25">
      <c r="A10" s="1"/>
      <c r="B10" s="19" t="s">
        <v>13</v>
      </c>
      <c r="C10" s="20">
        <v>167.04910000000001</v>
      </c>
      <c r="D10" s="20">
        <v>106.08160000000001</v>
      </c>
      <c r="E10" s="20">
        <v>82.167699999999996</v>
      </c>
      <c r="F10" s="20">
        <f>SUM(D10:E10)</f>
        <v>188.24930000000001</v>
      </c>
      <c r="G10" s="20">
        <f>+F10-C10</f>
        <v>21.200199999999995</v>
      </c>
      <c r="H10" s="22">
        <f>+G10/C10*100</f>
        <v>12.690999233159589</v>
      </c>
      <c r="J10" s="13"/>
      <c r="K10" s="13"/>
      <c r="L10" s="13"/>
    </row>
    <row r="11" spans="1:12" ht="12.75" customHeight="1" x14ac:dyDescent="0.25">
      <c r="A11" s="1"/>
      <c r="B11" s="19" t="s">
        <v>14</v>
      </c>
      <c r="C11" s="20">
        <v>156.05270000000002</v>
      </c>
      <c r="D11" s="20">
        <v>86.251100000000008</v>
      </c>
      <c r="E11" s="20">
        <v>81.667500000000004</v>
      </c>
      <c r="F11" s="20">
        <f>SUM(D11:E11)</f>
        <v>167.91860000000003</v>
      </c>
      <c r="G11" s="20">
        <f>+F11-C11</f>
        <v>11.865900000000011</v>
      </c>
      <c r="H11" s="22">
        <f>+G11/C11*100</f>
        <v>7.6037774418513813</v>
      </c>
      <c r="J11" s="13"/>
      <c r="K11" s="13"/>
      <c r="L11" s="13"/>
    </row>
    <row r="12" spans="1:12" ht="21" customHeight="1" x14ac:dyDescent="0.25">
      <c r="A12" s="1"/>
      <c r="B12" s="18" t="s">
        <v>15</v>
      </c>
      <c r="C12" s="15">
        <f>SUM(C13:C15)</f>
        <v>267.0301</v>
      </c>
      <c r="D12" s="15">
        <f>SUM(D13:D15)</f>
        <v>176.99329999999998</v>
      </c>
      <c r="E12" s="15">
        <f t="shared" ref="E12" si="3">SUM(E13:E15)</f>
        <v>116.3788</v>
      </c>
      <c r="F12" s="15">
        <f>SUM(D12:E12)</f>
        <v>293.37209999999999</v>
      </c>
      <c r="G12" s="15">
        <f>+F12-C12</f>
        <v>26.341999999999985</v>
      </c>
      <c r="H12" s="17">
        <f>+G12/C12*100</f>
        <v>9.8648055031998201</v>
      </c>
      <c r="J12" s="13"/>
      <c r="K12" s="13"/>
      <c r="L12" s="13"/>
    </row>
    <row r="13" spans="1:12" ht="12.75" customHeight="1" x14ac:dyDescent="0.25">
      <c r="A13" s="1"/>
      <c r="B13" s="19" t="s">
        <v>13</v>
      </c>
      <c r="C13" s="20">
        <v>4.3593000000000002</v>
      </c>
      <c r="D13" s="20">
        <v>7.3107000000000006</v>
      </c>
      <c r="E13" s="20">
        <v>6.7798999999999996</v>
      </c>
      <c r="F13" s="20">
        <f>SUM(D13:E13)</f>
        <v>14.0906</v>
      </c>
      <c r="G13" s="20">
        <f>+F13-C13</f>
        <v>9.7313000000000009</v>
      </c>
      <c r="H13" s="22">
        <f>+G13/C13*100</f>
        <v>223.23079393480606</v>
      </c>
      <c r="J13" s="13"/>
      <c r="K13" s="13"/>
      <c r="L13" s="13"/>
    </row>
    <row r="14" spans="1:12" ht="12.75" customHeight="1" x14ac:dyDescent="0.25">
      <c r="A14" s="1"/>
      <c r="B14" s="19" t="s">
        <v>16</v>
      </c>
      <c r="C14" s="20">
        <v>174.2653</v>
      </c>
      <c r="D14" s="20">
        <v>118.07399999999998</v>
      </c>
      <c r="E14" s="20">
        <v>66.706800000000001</v>
      </c>
      <c r="F14" s="20">
        <f>SUM(D14:E14)</f>
        <v>184.7808</v>
      </c>
      <c r="G14" s="20">
        <f>+F14-C14</f>
        <v>10.515500000000003</v>
      </c>
      <c r="H14" s="22">
        <f>+G14/C14*100</f>
        <v>6.0341903982032017</v>
      </c>
      <c r="J14" s="13"/>
      <c r="K14" s="13"/>
      <c r="L14" s="13"/>
    </row>
    <row r="15" spans="1:12" ht="12.75" customHeight="1" x14ac:dyDescent="0.25">
      <c r="A15" s="1"/>
      <c r="B15" s="19" t="s">
        <v>17</v>
      </c>
      <c r="C15" s="20">
        <v>88.405500000000004</v>
      </c>
      <c r="D15" s="20">
        <v>51.608599999999996</v>
      </c>
      <c r="E15" s="20">
        <v>42.892099999999999</v>
      </c>
      <c r="F15" s="20">
        <f>SUM(D15:E15)</f>
        <v>94.500699999999995</v>
      </c>
      <c r="G15" s="20">
        <f>+F15-C15</f>
        <v>6.0951999999999913</v>
      </c>
      <c r="H15" s="22">
        <f>+G15/C15*100</f>
        <v>6.8945936621590178</v>
      </c>
      <c r="J15" s="13"/>
      <c r="K15" s="13"/>
      <c r="L15" s="13"/>
    </row>
    <row r="16" spans="1:12" ht="21" customHeight="1" x14ac:dyDescent="0.25">
      <c r="A16" s="1"/>
      <c r="B16" s="18" t="s">
        <v>49</v>
      </c>
      <c r="C16" s="15">
        <v>31.292200000000001</v>
      </c>
      <c r="D16" s="15">
        <v>17.235199999999999</v>
      </c>
      <c r="E16" s="15">
        <v>16.258099999999999</v>
      </c>
      <c r="F16" s="15">
        <f>SUM(D16:E16)</f>
        <v>33.493299999999998</v>
      </c>
      <c r="G16" s="15">
        <f>+F16-C16</f>
        <v>2.2010999999999967</v>
      </c>
      <c r="H16" s="17">
        <f>+G16/C16*100</f>
        <v>7.0340212576935999</v>
      </c>
      <c r="J16" s="13"/>
      <c r="K16" s="13"/>
      <c r="L16" s="13"/>
    </row>
    <row r="17" spans="1:12" ht="21" customHeight="1" x14ac:dyDescent="0.25">
      <c r="A17" s="1"/>
      <c r="B17" s="18" t="s">
        <v>19</v>
      </c>
      <c r="C17" s="15">
        <f>SUM(C18:C23)</f>
        <v>27.333300000000005</v>
      </c>
      <c r="D17" s="15">
        <f>SUM(D18:D23)</f>
        <v>16.407799999999998</v>
      </c>
      <c r="E17" s="15">
        <f t="shared" ref="E17" si="4">SUM(E18:E23)</f>
        <v>12.8104</v>
      </c>
      <c r="F17" s="15">
        <f>SUM(D17:E17)</f>
        <v>29.218199999999996</v>
      </c>
      <c r="G17" s="15">
        <f>+F17-C17</f>
        <v>1.8848999999999911</v>
      </c>
      <c r="H17" s="17">
        <f>+G17/C17*100</f>
        <v>6.8959840194926736</v>
      </c>
      <c r="J17" s="13"/>
      <c r="K17" s="13"/>
      <c r="L17" s="13"/>
    </row>
    <row r="18" spans="1:12" ht="12.75" customHeight="1" x14ac:dyDescent="0.25">
      <c r="A18" s="1"/>
      <c r="B18" s="19" t="s">
        <v>20</v>
      </c>
      <c r="C18" s="20">
        <v>3.238</v>
      </c>
      <c r="D18" s="20">
        <v>1.6742999999999999</v>
      </c>
      <c r="E18" s="20">
        <v>1.5282</v>
      </c>
      <c r="F18" s="20">
        <f>SUM(D18:E18)</f>
        <v>3.2024999999999997</v>
      </c>
      <c r="G18" s="20">
        <f>+F18-C18</f>
        <v>-3.5500000000000309E-2</v>
      </c>
      <c r="H18" s="22">
        <f>+G18/C18*100</f>
        <v>-1.0963557751698674</v>
      </c>
      <c r="J18" s="13"/>
      <c r="K18" s="13"/>
      <c r="L18" s="13"/>
    </row>
    <row r="19" spans="1:12" ht="12.75" customHeight="1" x14ac:dyDescent="0.25">
      <c r="A19" s="1"/>
      <c r="B19" s="19" t="s">
        <v>21</v>
      </c>
      <c r="C19" s="20">
        <v>11.669300000000002</v>
      </c>
      <c r="D19" s="20">
        <v>7.9197999999999986</v>
      </c>
      <c r="E19" s="20">
        <v>5.0691999999999995</v>
      </c>
      <c r="F19" s="20">
        <f>SUM(D19:E19)</f>
        <v>12.988999999999997</v>
      </c>
      <c r="G19" s="20">
        <f>+F19-C19</f>
        <v>1.3196999999999957</v>
      </c>
      <c r="H19" s="22">
        <f>+G19/C19*100</f>
        <v>11.309161646371209</v>
      </c>
      <c r="J19" s="13"/>
      <c r="K19" s="13"/>
      <c r="L19" s="13"/>
    </row>
    <row r="20" spans="1:12" ht="12.75" customHeight="1" x14ac:dyDescent="0.25">
      <c r="A20" s="1"/>
      <c r="B20" s="19" t="s">
        <v>22</v>
      </c>
      <c r="C20" s="20">
        <v>3.5706000000000002</v>
      </c>
      <c r="D20" s="20">
        <v>1.9402000000000004</v>
      </c>
      <c r="E20" s="20">
        <v>2.0547</v>
      </c>
      <c r="F20" s="20">
        <f>SUM(D20:E20)</f>
        <v>3.9949000000000003</v>
      </c>
      <c r="G20" s="20">
        <f>+F20-C20</f>
        <v>0.42430000000000012</v>
      </c>
      <c r="H20" s="22">
        <f>+G20/C20*100</f>
        <v>11.88315689239904</v>
      </c>
      <c r="J20" s="13"/>
      <c r="K20" s="13"/>
      <c r="L20" s="13"/>
    </row>
    <row r="21" spans="1:12" ht="12.75" customHeight="1" x14ac:dyDescent="0.25">
      <c r="A21" s="1"/>
      <c r="B21" s="19" t="s">
        <v>23</v>
      </c>
      <c r="C21" s="20">
        <v>7.8698000000000006</v>
      </c>
      <c r="D21" s="20">
        <v>4.3136999999999999</v>
      </c>
      <c r="E21" s="20">
        <v>3.633</v>
      </c>
      <c r="F21" s="20">
        <f>SUM(D21:E21)</f>
        <v>7.9466999999999999</v>
      </c>
      <c r="G21" s="20">
        <f>+F21-C21</f>
        <v>7.6899999999999302E-2</v>
      </c>
      <c r="H21" s="22">
        <f>+G21/C21*100</f>
        <v>0.97715316780603434</v>
      </c>
      <c r="J21" s="13"/>
      <c r="K21" s="13"/>
      <c r="L21" s="13"/>
    </row>
    <row r="22" spans="1:12" ht="12.75" customHeight="1" x14ac:dyDescent="0.25">
      <c r="A22" s="1"/>
      <c r="B22" s="19" t="s">
        <v>24</v>
      </c>
      <c r="C22" s="20">
        <v>0.17050000000000001</v>
      </c>
      <c r="D22" s="20">
        <v>0.1019</v>
      </c>
      <c r="E22" s="20">
        <v>9.5299999999999996E-2</v>
      </c>
      <c r="F22" s="20">
        <f>SUM(D22:E22)</f>
        <v>0.19719999999999999</v>
      </c>
      <c r="G22" s="20">
        <f>+F22-C22</f>
        <v>2.6699999999999974E-2</v>
      </c>
      <c r="H22" s="22">
        <f>+G22/C22*100</f>
        <v>15.659824046920804</v>
      </c>
      <c r="J22" s="13"/>
      <c r="K22" s="13"/>
      <c r="L22" s="13"/>
    </row>
    <row r="23" spans="1:12" ht="12.75" customHeight="1" x14ac:dyDescent="0.25">
      <c r="A23" s="1"/>
      <c r="B23" s="19" t="s">
        <v>25</v>
      </c>
      <c r="C23" s="20">
        <v>0.81510000000000005</v>
      </c>
      <c r="D23" s="20">
        <v>0.45789999999999997</v>
      </c>
      <c r="E23" s="20">
        <v>0.43</v>
      </c>
      <c r="F23" s="20">
        <f>SUM(D23:E23)</f>
        <v>0.88789999999999991</v>
      </c>
      <c r="G23" s="20">
        <f>+F23-C23</f>
        <v>7.2799999999999865E-2</v>
      </c>
      <c r="H23" s="22">
        <f>+G23/C23*100</f>
        <v>8.931419457735231</v>
      </c>
      <c r="J23" s="13"/>
      <c r="K23" s="13"/>
      <c r="L23" s="13"/>
    </row>
    <row r="24" spans="1:12" ht="21" customHeight="1" x14ac:dyDescent="0.25">
      <c r="A24" s="1"/>
      <c r="B24" s="18" t="s">
        <v>26</v>
      </c>
      <c r="C24" s="15">
        <f>SUM(C25:C29)</f>
        <v>21.908300000000001</v>
      </c>
      <c r="D24" s="15">
        <f>SUM(D25:D29)</f>
        <v>11.308199999999999</v>
      </c>
      <c r="E24" s="15">
        <f>SUM(E25:E29)</f>
        <v>10.596299999999999</v>
      </c>
      <c r="F24" s="15">
        <f>SUM(D24:E24)</f>
        <v>21.904499999999999</v>
      </c>
      <c r="G24" s="15">
        <f>+F24-C24</f>
        <v>-3.8000000000018019E-3</v>
      </c>
      <c r="H24" s="17">
        <f>+G24/C24*100</f>
        <v>-1.7345024488444112E-2</v>
      </c>
      <c r="J24" s="13"/>
      <c r="K24" s="13"/>
      <c r="L24" s="13"/>
    </row>
    <row r="25" spans="1:12" ht="12.75" customHeight="1" x14ac:dyDescent="0.25">
      <c r="A25" s="1"/>
      <c r="B25" s="19" t="s">
        <v>27</v>
      </c>
      <c r="C25" s="20">
        <v>3.7928999999999999</v>
      </c>
      <c r="D25" s="20">
        <v>1.6556</v>
      </c>
      <c r="E25" s="20">
        <v>1.9761</v>
      </c>
      <c r="F25" s="20">
        <f>SUM(D25:E25)</f>
        <v>3.6316999999999999</v>
      </c>
      <c r="G25" s="20">
        <f>+F25-C25</f>
        <v>-0.16120000000000001</v>
      </c>
      <c r="H25" s="22">
        <f>+G25/C25*100</f>
        <v>-4.2500461388383561</v>
      </c>
      <c r="J25" s="13"/>
      <c r="K25" s="13"/>
      <c r="L25" s="13"/>
    </row>
    <row r="26" spans="1:12" ht="12.75" customHeight="1" x14ac:dyDescent="0.25">
      <c r="A26" s="1"/>
      <c r="B26" s="19" t="s">
        <v>28</v>
      </c>
      <c r="C26" s="20">
        <v>0.22750000000000001</v>
      </c>
      <c r="D26" s="20">
        <v>0.13519999999999999</v>
      </c>
      <c r="E26" s="20">
        <v>0.1416</v>
      </c>
      <c r="F26" s="20">
        <f>SUM(D26:E26)</f>
        <v>0.27679999999999999</v>
      </c>
      <c r="G26" s="20">
        <f>+F26-C26</f>
        <v>4.9299999999999983E-2</v>
      </c>
      <c r="H26" s="22">
        <f>+G26/C26*100</f>
        <v>21.670329670329664</v>
      </c>
      <c r="J26" s="13"/>
      <c r="K26" s="13"/>
      <c r="L26" s="13"/>
    </row>
    <row r="27" spans="1:12" ht="12.75" hidden="1" customHeight="1" x14ac:dyDescent="0.25">
      <c r="A27" s="1"/>
      <c r="B27" s="19" t="s">
        <v>29</v>
      </c>
      <c r="C27" s="20"/>
      <c r="D27" s="20"/>
      <c r="E27" s="20"/>
      <c r="F27" s="20">
        <f>SUM(D27:E27)</f>
        <v>0</v>
      </c>
      <c r="G27" s="20">
        <f>+F27-C27</f>
        <v>0</v>
      </c>
      <c r="H27" s="24" t="e">
        <f>+G27/C27*100</f>
        <v>#DIV/0!</v>
      </c>
      <c r="J27" s="13"/>
      <c r="K27" s="13"/>
      <c r="L27" s="13"/>
    </row>
    <row r="28" spans="1:12" ht="12.75" customHeight="1" x14ac:dyDescent="0.25">
      <c r="A28" s="1"/>
      <c r="B28" s="19" t="s">
        <v>30</v>
      </c>
      <c r="C28" s="20">
        <v>2.1307</v>
      </c>
      <c r="D28" s="20">
        <v>1.2114</v>
      </c>
      <c r="E28" s="20">
        <v>0.96860000000000013</v>
      </c>
      <c r="F28" s="20">
        <f>SUM(D28:E28)</f>
        <v>2.1800000000000002</v>
      </c>
      <c r="G28" s="20">
        <f>+F28-C28</f>
        <v>4.9300000000000122E-2</v>
      </c>
      <c r="H28" s="22">
        <f>+G28/C28*100</f>
        <v>2.3137935889613797</v>
      </c>
      <c r="J28" s="13"/>
      <c r="K28" s="13"/>
      <c r="L28" s="13"/>
    </row>
    <row r="29" spans="1:12" ht="12.75" customHeight="1" x14ac:dyDescent="0.25">
      <c r="A29" s="1"/>
      <c r="B29" s="19" t="s">
        <v>31</v>
      </c>
      <c r="C29" s="20">
        <f>+C30+C31</f>
        <v>15.757200000000001</v>
      </c>
      <c r="D29" s="20">
        <f>+D30+D31</f>
        <v>8.3059999999999992</v>
      </c>
      <c r="E29" s="20">
        <f t="shared" ref="E29" si="5">+E30+E31</f>
        <v>7.51</v>
      </c>
      <c r="F29" s="20">
        <f>SUM(D29:E29)</f>
        <v>15.815999999999999</v>
      </c>
      <c r="G29" s="20">
        <f>+F29-C29</f>
        <v>5.8799999999997965E-2</v>
      </c>
      <c r="H29" s="22">
        <f>+G29/C29*100</f>
        <v>0.37316274465005178</v>
      </c>
      <c r="J29" s="13"/>
      <c r="K29" s="13"/>
      <c r="L29" s="13"/>
    </row>
    <row r="30" spans="1:12" ht="12.75" customHeight="1" x14ac:dyDescent="0.25">
      <c r="A30" s="1"/>
      <c r="B30" s="25" t="s">
        <v>32</v>
      </c>
      <c r="C30" s="20">
        <v>9.7627000000000006</v>
      </c>
      <c r="D30" s="20">
        <v>5.1650999999999998</v>
      </c>
      <c r="E30" s="20">
        <v>4.5611999999999995</v>
      </c>
      <c r="F30" s="20">
        <f>SUM(D30:E30)</f>
        <v>9.7262999999999984</v>
      </c>
      <c r="G30" s="20">
        <f>+F30-C30</f>
        <v>-3.6400000000002208E-2</v>
      </c>
      <c r="H30" s="22">
        <f>+G30/C30*100</f>
        <v>-0.37284767533573915</v>
      </c>
      <c r="J30" s="13"/>
      <c r="K30" s="13"/>
      <c r="L30" s="13"/>
    </row>
    <row r="31" spans="1:12" ht="12.75" customHeight="1" x14ac:dyDescent="0.25">
      <c r="A31" s="1"/>
      <c r="B31" s="25" t="s">
        <v>33</v>
      </c>
      <c r="C31" s="20">
        <v>5.9945000000000004</v>
      </c>
      <c r="D31" s="20">
        <v>3.1408999999999998</v>
      </c>
      <c r="E31" s="20">
        <v>2.9487999999999999</v>
      </c>
      <c r="F31" s="20">
        <f>SUM(D31:E31)</f>
        <v>6.0896999999999997</v>
      </c>
      <c r="G31" s="20">
        <f>+F31-C31</f>
        <v>9.5199999999999285E-2</v>
      </c>
      <c r="H31" s="22">
        <f>+G31/C31*100</f>
        <v>1.5881224455750984</v>
      </c>
      <c r="J31" s="13"/>
      <c r="K31" s="13"/>
      <c r="L31" s="13"/>
    </row>
    <row r="32" spans="1:12" ht="21" customHeight="1" x14ac:dyDescent="0.25">
      <c r="A32" s="1"/>
      <c r="B32" s="18" t="s">
        <v>34</v>
      </c>
      <c r="C32" s="15">
        <f>SUM(C33:C39)</f>
        <v>32.6248</v>
      </c>
      <c r="D32" s="15">
        <f>SUM(D33:D39)</f>
        <v>17.032800000000002</v>
      </c>
      <c r="E32" s="15">
        <f t="shared" ref="E32" si="6">SUM(E33:E39)</f>
        <v>17.7469</v>
      </c>
      <c r="F32" s="15">
        <f>SUM(D32:E32)</f>
        <v>34.779700000000005</v>
      </c>
      <c r="G32" s="15">
        <f>+F32-C32</f>
        <v>2.1549000000000049</v>
      </c>
      <c r="H32" s="17">
        <f>+G32/C32*100</f>
        <v>6.6050979622863739</v>
      </c>
      <c r="J32" s="13"/>
      <c r="K32" s="13"/>
      <c r="L32" s="13"/>
    </row>
    <row r="33" spans="1:12" ht="15.75" customHeight="1" x14ac:dyDescent="0.25">
      <c r="A33" s="1"/>
      <c r="B33" s="19" t="s">
        <v>35</v>
      </c>
      <c r="C33" s="20">
        <v>1.6920999999999999</v>
      </c>
      <c r="D33" s="20">
        <v>0.72689999999999999</v>
      </c>
      <c r="E33" s="20">
        <v>0.98780000000000012</v>
      </c>
      <c r="F33" s="20">
        <f>SUM(D33:E33)</f>
        <v>1.7147000000000001</v>
      </c>
      <c r="G33" s="20">
        <f>+F33-C33</f>
        <v>2.2600000000000176E-2</v>
      </c>
      <c r="H33" s="22">
        <f>+G33/C33*100</f>
        <v>1.335618462265834</v>
      </c>
      <c r="J33" s="13"/>
      <c r="K33" s="13"/>
      <c r="L33" s="13"/>
    </row>
    <row r="34" spans="1:12" ht="15.75" customHeight="1" x14ac:dyDescent="0.25">
      <c r="A34" s="1"/>
      <c r="B34" s="19" t="s">
        <v>36</v>
      </c>
      <c r="C34" s="20">
        <v>15.1036</v>
      </c>
      <c r="D34" s="20">
        <v>7.9833999999999996</v>
      </c>
      <c r="E34" s="20">
        <v>8.3390000000000004</v>
      </c>
      <c r="F34" s="20">
        <f>SUM(D34:E34)</f>
        <v>16.322400000000002</v>
      </c>
      <c r="G34" s="20">
        <f>+F34-C34</f>
        <v>1.2188000000000017</v>
      </c>
      <c r="H34" s="22">
        <f>+G34/C34*100</f>
        <v>8.069599300828953</v>
      </c>
      <c r="J34" s="13"/>
      <c r="K34" s="13"/>
      <c r="L34" s="13"/>
    </row>
    <row r="35" spans="1:12" ht="15.75" customHeight="1" x14ac:dyDescent="0.25">
      <c r="A35" s="1"/>
      <c r="B35" s="19" t="s">
        <v>37</v>
      </c>
      <c r="C35" s="20">
        <v>7.5901999999999994</v>
      </c>
      <c r="D35" s="20">
        <v>4.0125000000000002</v>
      </c>
      <c r="E35" s="20">
        <v>4.1756000000000002</v>
      </c>
      <c r="F35" s="20">
        <f>SUM(D35:E35)</f>
        <v>8.1881000000000004</v>
      </c>
      <c r="G35" s="20">
        <f>+F35-C35</f>
        <v>0.59790000000000099</v>
      </c>
      <c r="H35" s="22">
        <f>+G35/C35*100</f>
        <v>7.8772627862243549</v>
      </c>
      <c r="J35" s="13"/>
      <c r="K35" s="13"/>
      <c r="L35" s="13"/>
    </row>
    <row r="36" spans="1:12" ht="15.75" customHeight="1" x14ac:dyDescent="0.25">
      <c r="A36" s="1"/>
      <c r="B36" s="19" t="s">
        <v>38</v>
      </c>
      <c r="C36" s="20">
        <v>4.8299999999999996E-2</v>
      </c>
      <c r="D36" s="20">
        <v>2.3600000000000003E-2</v>
      </c>
      <c r="E36" s="20">
        <v>0</v>
      </c>
      <c r="F36" s="20">
        <f>SUM(D36:E36)</f>
        <v>2.3600000000000003E-2</v>
      </c>
      <c r="G36" s="20">
        <f>+F36-C36</f>
        <v>-2.4699999999999993E-2</v>
      </c>
      <c r="H36" s="22">
        <f>+G36/C36*100</f>
        <v>-51.138716356107651</v>
      </c>
      <c r="J36" s="13"/>
      <c r="K36" s="13"/>
      <c r="L36" s="13"/>
    </row>
    <row r="37" spans="1:12" ht="15.75" hidden="1" customHeight="1" x14ac:dyDescent="0.25">
      <c r="A37" s="1"/>
      <c r="B37" s="19" t="s">
        <v>39</v>
      </c>
      <c r="C37" s="20"/>
      <c r="D37" s="20"/>
      <c r="E37" s="20"/>
      <c r="F37" s="20">
        <f>SUM(D37:E37)</f>
        <v>0</v>
      </c>
      <c r="G37" s="20">
        <f>+F37-C37</f>
        <v>0</v>
      </c>
      <c r="H37" s="24" t="e">
        <f>+G37/C37*100</f>
        <v>#DIV/0!</v>
      </c>
      <c r="J37" s="13"/>
      <c r="K37" s="13"/>
      <c r="L37" s="13"/>
    </row>
    <row r="38" spans="1:12" ht="15.75" customHeight="1" x14ac:dyDescent="0.25">
      <c r="A38" s="1"/>
      <c r="B38" s="19" t="s">
        <v>55</v>
      </c>
      <c r="C38" s="20">
        <v>7.6272000000000002</v>
      </c>
      <c r="D38" s="20">
        <v>4.2808999999999999</v>
      </c>
      <c r="E38" s="20">
        <v>3.9008999999999996</v>
      </c>
      <c r="F38" s="20">
        <f>SUM(D38:E38)</f>
        <v>8.1817999999999991</v>
      </c>
      <c r="G38" s="20">
        <f>+F38-C38</f>
        <v>0.55459999999999887</v>
      </c>
      <c r="H38" s="22">
        <f>+G38/C38*100</f>
        <v>7.2713446612124883</v>
      </c>
      <c r="J38" s="13"/>
      <c r="K38" s="13"/>
      <c r="L38" s="13"/>
    </row>
    <row r="39" spans="1:12" ht="15.75" customHeight="1" x14ac:dyDescent="0.25">
      <c r="A39" s="1"/>
      <c r="B39" s="19" t="s">
        <v>56</v>
      </c>
      <c r="C39" s="20">
        <v>0.56340000000000001</v>
      </c>
      <c r="D39" s="20">
        <v>5.4999999999999997E-3</v>
      </c>
      <c r="E39" s="20">
        <v>0.34360000000000002</v>
      </c>
      <c r="F39" s="20">
        <f>SUM(D39:E39)</f>
        <v>0.34910000000000002</v>
      </c>
      <c r="G39" s="20">
        <f>+F39-C39</f>
        <v>-0.21429999999999999</v>
      </c>
      <c r="H39" s="22">
        <f>+G39/C39*100</f>
        <v>-38.036918707845224</v>
      </c>
      <c r="J39" s="13"/>
      <c r="K39" s="13"/>
      <c r="L39" s="13"/>
    </row>
    <row r="40" spans="1:12" ht="21" customHeight="1" x14ac:dyDescent="0.25">
      <c r="A40" s="1"/>
      <c r="B40" s="14" t="s">
        <v>40</v>
      </c>
      <c r="C40" s="15">
        <f>SUM(C41:C43)</f>
        <v>31.718400000000006</v>
      </c>
      <c r="D40" s="15">
        <f>SUM(D41:D43)</f>
        <v>13.760400000000001</v>
      </c>
      <c r="E40" s="15">
        <f t="shared" ref="E40" si="7">SUM(E41:E43)</f>
        <v>31.903700000000001</v>
      </c>
      <c r="F40" s="15">
        <f>SUM(D40:E40)</f>
        <v>45.664100000000005</v>
      </c>
      <c r="G40" s="15">
        <f>+F40-C40</f>
        <v>13.945699999999999</v>
      </c>
      <c r="H40" s="17">
        <f>+G40/C40*100</f>
        <v>43.967224071832113</v>
      </c>
      <c r="J40" s="13"/>
      <c r="K40" s="13"/>
      <c r="L40" s="13"/>
    </row>
    <row r="41" spans="1:12" ht="15" customHeight="1" x14ac:dyDescent="0.25">
      <c r="A41" s="1"/>
      <c r="B41" s="19" t="s">
        <v>41</v>
      </c>
      <c r="C41" s="20">
        <v>6.1757</v>
      </c>
      <c r="D41" s="20">
        <v>3.4568999999999996</v>
      </c>
      <c r="E41" s="20">
        <v>3.3096000000000001</v>
      </c>
      <c r="F41" s="20">
        <f>SUM(D41:E41)</f>
        <v>6.7664999999999997</v>
      </c>
      <c r="G41" s="20">
        <f>+F41-C41</f>
        <v>0.59079999999999977</v>
      </c>
      <c r="H41" s="22">
        <f>+G41/C41*100</f>
        <v>9.5665268714477669</v>
      </c>
      <c r="J41" s="13"/>
      <c r="K41" s="13"/>
      <c r="L41" s="13"/>
    </row>
    <row r="42" spans="1:12" ht="15" customHeight="1" x14ac:dyDescent="0.25">
      <c r="A42" s="1"/>
      <c r="B42" s="19" t="s">
        <v>42</v>
      </c>
      <c r="C42" s="20">
        <v>1.5250999999999999</v>
      </c>
      <c r="D42" s="20">
        <v>1.1289</v>
      </c>
      <c r="E42" s="20">
        <v>1.5890000000000004</v>
      </c>
      <c r="F42" s="20">
        <f>SUM(D42:E42)</f>
        <v>2.7179000000000002</v>
      </c>
      <c r="G42" s="20">
        <f>+F42-C42</f>
        <v>1.1928000000000003</v>
      </c>
      <c r="H42" s="22">
        <f>+G42/C42*100</f>
        <v>78.211264835092805</v>
      </c>
      <c r="J42" s="13"/>
      <c r="K42" s="13"/>
      <c r="L42" s="13"/>
    </row>
    <row r="43" spans="1:12" ht="15" customHeight="1" x14ac:dyDescent="0.25">
      <c r="A43" s="1"/>
      <c r="B43" s="19" t="s">
        <v>43</v>
      </c>
      <c r="C43" s="20">
        <v>24.017600000000005</v>
      </c>
      <c r="D43" s="20">
        <v>9.1745999999999999</v>
      </c>
      <c r="E43" s="20">
        <v>27.005099999999999</v>
      </c>
      <c r="F43" s="20">
        <f>SUM(D43:E43)</f>
        <v>36.179699999999997</v>
      </c>
      <c r="G43" s="20">
        <f>+F43-C43</f>
        <v>12.162099999999992</v>
      </c>
      <c r="H43" s="22">
        <f>+G43/C43*100</f>
        <v>50.638281926587126</v>
      </c>
      <c r="J43" s="13"/>
      <c r="K43" s="13"/>
      <c r="L43" s="13"/>
    </row>
    <row r="44" spans="1:12" ht="6" customHeight="1" thickBot="1" x14ac:dyDescent="0.3">
      <c r="A44" s="1"/>
      <c r="B44" s="26"/>
      <c r="C44" s="27"/>
      <c r="D44" s="27"/>
      <c r="E44" s="27"/>
      <c r="F44" s="27"/>
      <c r="G44" s="27"/>
      <c r="H44" s="28"/>
      <c r="J44" s="13"/>
      <c r="K44" s="13"/>
      <c r="L44" s="1"/>
    </row>
    <row r="45" spans="1:12" ht="6" customHeight="1" x14ac:dyDescent="0.25">
      <c r="A45" s="1"/>
      <c r="B45" s="29"/>
      <c r="C45" s="2"/>
      <c r="D45" s="2"/>
      <c r="E45" s="2"/>
      <c r="F45" s="2"/>
      <c r="G45" s="2"/>
      <c r="H45" s="2"/>
      <c r="J45" s="1"/>
      <c r="K45" s="1"/>
      <c r="L45" s="1"/>
    </row>
    <row r="46" spans="1:12" ht="21" customHeight="1" x14ac:dyDescent="0.25">
      <c r="B46" s="30" t="s">
        <v>50</v>
      </c>
      <c r="C46" s="2"/>
      <c r="D46" s="2"/>
      <c r="E46" s="2"/>
      <c r="F46" s="2"/>
      <c r="G46" s="2"/>
      <c r="H46" s="2"/>
      <c r="J46" s="1"/>
      <c r="K46" s="1"/>
      <c r="L46" s="1"/>
    </row>
    <row r="47" spans="1:12" x14ac:dyDescent="0.25">
      <c r="B47" s="2"/>
      <c r="C47" s="2"/>
      <c r="D47" s="2"/>
      <c r="E47" s="2"/>
      <c r="F47" s="2"/>
      <c r="G47" s="2"/>
      <c r="H47" s="2"/>
      <c r="J47" s="1"/>
      <c r="K47" s="1"/>
      <c r="L47" s="1"/>
    </row>
    <row r="48" spans="1:12" ht="21" customHeight="1" x14ac:dyDescent="0.25">
      <c r="B48" s="46" t="s">
        <v>44</v>
      </c>
      <c r="C48" s="46"/>
      <c r="D48" s="46"/>
      <c r="E48" s="46"/>
      <c r="F48" s="46"/>
      <c r="G48" s="46"/>
      <c r="H48" s="46"/>
    </row>
    <row r="52" spans="1:16" ht="15.75" x14ac:dyDescent="0.25">
      <c r="A52" s="1"/>
      <c r="B52" s="36" t="s">
        <v>51</v>
      </c>
      <c r="C52" s="36"/>
      <c r="D52" s="36"/>
      <c r="E52" s="36"/>
      <c r="F52" s="36"/>
      <c r="G52" s="36"/>
      <c r="H52" s="36"/>
      <c r="I52" s="36"/>
      <c r="N52" s="35"/>
      <c r="O52" s="35"/>
      <c r="P52" s="35"/>
    </row>
    <row r="53" spans="1:16" ht="15.75" x14ac:dyDescent="0.25">
      <c r="A53" s="1"/>
      <c r="B53" s="36" t="s">
        <v>0</v>
      </c>
      <c r="C53" s="36"/>
      <c r="D53" s="36"/>
      <c r="E53" s="36"/>
      <c r="F53" s="36"/>
      <c r="G53" s="36"/>
      <c r="H53" s="36"/>
      <c r="I53" s="36"/>
      <c r="L53" s="35"/>
      <c r="M53" s="35"/>
      <c r="N53" s="35"/>
      <c r="O53" s="35"/>
      <c r="P53" s="35"/>
    </row>
    <row r="54" spans="1:16" ht="15.75" thickBot="1" x14ac:dyDescent="0.3">
      <c r="B54" s="2"/>
      <c r="C54" s="2"/>
      <c r="D54" s="2"/>
      <c r="E54" s="2"/>
      <c r="F54" s="2"/>
      <c r="G54" s="2"/>
      <c r="H54" s="2"/>
      <c r="I54" s="2"/>
    </row>
    <row r="55" spans="1:16" ht="15.75" x14ac:dyDescent="0.25">
      <c r="B55" s="39" t="s">
        <v>1</v>
      </c>
      <c r="C55" s="3" t="s">
        <v>2</v>
      </c>
      <c r="D55" s="3" t="s">
        <v>3</v>
      </c>
      <c r="E55" s="3" t="s">
        <v>4</v>
      </c>
      <c r="F55" s="47" t="s">
        <v>5</v>
      </c>
      <c r="G55" s="48"/>
      <c r="H55" s="49" t="s">
        <v>6</v>
      </c>
      <c r="I55" s="50"/>
    </row>
    <row r="56" spans="1:16" ht="30" x14ac:dyDescent="0.25">
      <c r="A56" s="1"/>
      <c r="B56" s="40"/>
      <c r="C56" s="4" t="s">
        <v>52</v>
      </c>
      <c r="D56" s="4" t="s">
        <v>52</v>
      </c>
      <c r="E56" s="4" t="s">
        <v>52</v>
      </c>
      <c r="F56" s="5" t="s">
        <v>7</v>
      </c>
      <c r="G56" s="5" t="s">
        <v>8</v>
      </c>
      <c r="H56" s="6" t="s">
        <v>9</v>
      </c>
      <c r="I56" s="7" t="s">
        <v>8</v>
      </c>
    </row>
    <row r="57" spans="1:16" ht="15.75" x14ac:dyDescent="0.25">
      <c r="A57" s="1"/>
      <c r="B57" s="8" t="s">
        <v>10</v>
      </c>
      <c r="C57" s="9">
        <f>+C58+C90</f>
        <v>735.00890000000015</v>
      </c>
      <c r="D57" s="9">
        <f>+D58+D90</f>
        <v>768.86310000000003</v>
      </c>
      <c r="E57" s="9">
        <f>+E58+E90</f>
        <v>814.59979999999996</v>
      </c>
      <c r="F57" s="10">
        <f>+E57-D57</f>
        <v>45.736699999999928</v>
      </c>
      <c r="G57" s="11">
        <f>+F57/D57*100</f>
        <v>5.9486142591574396</v>
      </c>
      <c r="H57" s="11">
        <f>+E57-C57</f>
        <v>79.590899999999806</v>
      </c>
      <c r="I57" s="12">
        <f>+H57/C57*100</f>
        <v>10.828562756178842</v>
      </c>
    </row>
    <row r="58" spans="1:16" ht="15.75" x14ac:dyDescent="0.25">
      <c r="A58" s="1"/>
      <c r="B58" s="14" t="s">
        <v>11</v>
      </c>
      <c r="C58" s="15">
        <f>+C59+C62+C66+C67+C74+C82</f>
        <v>703.29050000000018</v>
      </c>
      <c r="D58" s="15">
        <f>+D59+D62+D66+D67+D74+D82</f>
        <v>747.02320000000009</v>
      </c>
      <c r="E58" s="15">
        <f>+E59+E62+E66+E67+E74+E82</f>
        <v>768.9357</v>
      </c>
      <c r="F58" s="15">
        <f>+E58-D58</f>
        <v>21.912499999999909</v>
      </c>
      <c r="G58" s="16">
        <f>+F58/D58*100</f>
        <v>2.9333091663016497</v>
      </c>
      <c r="H58" s="16">
        <f>+E58-C58</f>
        <v>65.645199999999818</v>
      </c>
      <c r="I58" s="17">
        <f>+H58/C58*100</f>
        <v>9.3340092038780291</v>
      </c>
    </row>
    <row r="59" spans="1:16" ht="15.75" x14ac:dyDescent="0.25">
      <c r="A59" s="1"/>
      <c r="B59" s="18" t="s">
        <v>12</v>
      </c>
      <c r="C59" s="15">
        <f>SUM(C60:C61)</f>
        <v>323.10180000000003</v>
      </c>
      <c r="D59" s="15">
        <f>SUM(D60:D61)</f>
        <v>341.25619999999998</v>
      </c>
      <c r="E59" s="15">
        <f>SUM(E60:E61)</f>
        <v>356.16789999999997</v>
      </c>
      <c r="F59" s="15">
        <f>+E59-D59</f>
        <v>14.911699999999996</v>
      </c>
      <c r="G59" s="16">
        <f>+F59/D59*100</f>
        <v>4.3696495477591313</v>
      </c>
      <c r="H59" s="16">
        <f>+E59-C59</f>
        <v>33.066099999999949</v>
      </c>
      <c r="I59" s="17">
        <f>+H59/C59*100</f>
        <v>10.233957223389019</v>
      </c>
    </row>
    <row r="60" spans="1:16" ht="15.75" x14ac:dyDescent="0.25">
      <c r="A60" s="1"/>
      <c r="B60" s="19" t="s">
        <v>13</v>
      </c>
      <c r="C60" s="20">
        <v>167.04910000000001</v>
      </c>
      <c r="D60" s="20">
        <v>179.34989999999999</v>
      </c>
      <c r="E60" s="20">
        <v>188.24929999999998</v>
      </c>
      <c r="F60" s="20">
        <f>+E60-D60</f>
        <v>8.8993999999999858</v>
      </c>
      <c r="G60" s="21">
        <f>+F60/D60*100</f>
        <v>4.9620323178323416</v>
      </c>
      <c r="H60" s="21">
        <f>+E60-C60</f>
        <v>21.200199999999967</v>
      </c>
      <c r="I60" s="22">
        <f>+H60/C60*100</f>
        <v>12.690999233159573</v>
      </c>
    </row>
    <row r="61" spans="1:16" ht="15.75" x14ac:dyDescent="0.25">
      <c r="A61" s="1"/>
      <c r="B61" s="19" t="s">
        <v>14</v>
      </c>
      <c r="C61" s="20">
        <v>156.05270000000002</v>
      </c>
      <c r="D61" s="20">
        <v>161.90629999999999</v>
      </c>
      <c r="E61" s="20">
        <v>167.9186</v>
      </c>
      <c r="F61" s="20">
        <f>+E61-D61</f>
        <v>6.0123000000000104</v>
      </c>
      <c r="G61" s="21">
        <f>+F61/D61*100</f>
        <v>3.7134441340454392</v>
      </c>
      <c r="H61" s="21">
        <f>+E61-C61</f>
        <v>11.865899999999982</v>
      </c>
      <c r="I61" s="22">
        <f>+H61/C61*100</f>
        <v>7.6037774418513626</v>
      </c>
    </row>
    <row r="62" spans="1:16" ht="15.75" x14ac:dyDescent="0.25">
      <c r="A62" s="1"/>
      <c r="B62" s="18" t="s">
        <v>15</v>
      </c>
      <c r="C62" s="15">
        <f>SUM(C63:C65)</f>
        <v>267.0301</v>
      </c>
      <c r="D62" s="15">
        <f>SUM(D63:D65)</f>
        <v>290.7011</v>
      </c>
      <c r="E62" s="15">
        <f>SUM(E63:E65)</f>
        <v>293.37209999999999</v>
      </c>
      <c r="F62" s="15">
        <f>+E62-D62</f>
        <v>2.6709999999999923</v>
      </c>
      <c r="G62" s="16">
        <f>+F62/D62*100</f>
        <v>0.91881317270557028</v>
      </c>
      <c r="H62" s="16">
        <f>+E62-C62</f>
        <v>26.341999999999985</v>
      </c>
      <c r="I62" s="17">
        <f>+H62/C62*100</f>
        <v>9.8648055031998201</v>
      </c>
    </row>
    <row r="63" spans="1:16" ht="15.75" x14ac:dyDescent="0.25">
      <c r="A63" s="1"/>
      <c r="B63" s="19" t="s">
        <v>13</v>
      </c>
      <c r="C63" s="20">
        <v>4.3593000000000002</v>
      </c>
      <c r="D63" s="20">
        <v>4.7297000000000002</v>
      </c>
      <c r="E63" s="20">
        <v>14.0906</v>
      </c>
      <c r="F63" s="20">
        <f>+E63-D63</f>
        <v>9.3609000000000009</v>
      </c>
      <c r="G63" s="21">
        <f>+F63/D63*100</f>
        <v>197.91741548089732</v>
      </c>
      <c r="H63" s="21">
        <f>+E63-C63</f>
        <v>9.7313000000000009</v>
      </c>
      <c r="I63" s="22">
        <f>+H63/C63*100</f>
        <v>223.23079393480606</v>
      </c>
    </row>
    <row r="64" spans="1:16" ht="15.75" x14ac:dyDescent="0.25">
      <c r="A64" s="1"/>
      <c r="B64" s="19" t="s">
        <v>16</v>
      </c>
      <c r="C64" s="20">
        <v>174.2653</v>
      </c>
      <c r="D64" s="20">
        <v>189.83089999999999</v>
      </c>
      <c r="E64" s="20">
        <v>184.7808</v>
      </c>
      <c r="F64" s="20">
        <f>+E64-D64</f>
        <v>-5.0500999999999863</v>
      </c>
      <c r="G64" s="21">
        <f>+F64/D64*100</f>
        <v>-2.6603150488144904</v>
      </c>
      <c r="H64" s="21">
        <f>+E64-C64</f>
        <v>10.515500000000003</v>
      </c>
      <c r="I64" s="22">
        <f>+H64/C64*100</f>
        <v>6.0341903982032017</v>
      </c>
    </row>
    <row r="65" spans="1:9" ht="15.75" x14ac:dyDescent="0.25">
      <c r="A65" s="1"/>
      <c r="B65" s="19" t="s">
        <v>17</v>
      </c>
      <c r="C65" s="20">
        <v>88.405500000000004</v>
      </c>
      <c r="D65" s="20">
        <v>96.140500000000003</v>
      </c>
      <c r="E65" s="20">
        <v>94.500699999999995</v>
      </c>
      <c r="F65" s="20">
        <f>+E65-D65</f>
        <v>-1.6398000000000081</v>
      </c>
      <c r="G65" s="21">
        <f>+F65/D65*100</f>
        <v>-1.7056287412692965</v>
      </c>
      <c r="H65" s="21">
        <f>+E65-C65</f>
        <v>6.0951999999999913</v>
      </c>
      <c r="I65" s="22">
        <f>+H65/C65*100</f>
        <v>6.8945936621590178</v>
      </c>
    </row>
    <row r="66" spans="1:9" ht="15.75" x14ac:dyDescent="0.25">
      <c r="A66" s="1"/>
      <c r="B66" s="18" t="s">
        <v>18</v>
      </c>
      <c r="C66" s="15">
        <v>31.292200000000001</v>
      </c>
      <c r="D66" s="15">
        <v>32.066600000000001</v>
      </c>
      <c r="E66" s="15">
        <v>33.493300000000005</v>
      </c>
      <c r="F66" s="15">
        <f>+E66-D66</f>
        <v>1.4267000000000039</v>
      </c>
      <c r="G66" s="16">
        <f>+F66/D66*100</f>
        <v>4.4491776490179937</v>
      </c>
      <c r="H66" s="16">
        <f>+E66-C66</f>
        <v>2.2011000000000038</v>
      </c>
      <c r="I66" s="17">
        <f>+H66/C66*100</f>
        <v>7.0340212576936221</v>
      </c>
    </row>
    <row r="67" spans="1:9" ht="15.75" x14ac:dyDescent="0.25">
      <c r="A67" s="1"/>
      <c r="B67" s="18" t="s">
        <v>19</v>
      </c>
      <c r="C67" s="15">
        <f>SUM(C68:C73)</f>
        <v>27.333300000000005</v>
      </c>
      <c r="D67" s="15">
        <f>SUM(D68:D73)</f>
        <v>28.400700000000001</v>
      </c>
      <c r="E67" s="15">
        <f>SUM(E68:E73)</f>
        <v>29.218199999999996</v>
      </c>
      <c r="F67" s="15">
        <f>+E67-D67</f>
        <v>0.81749999999999545</v>
      </c>
      <c r="G67" s="16">
        <f>+F67/D67*100</f>
        <v>2.8784501790448664</v>
      </c>
      <c r="H67" s="16">
        <f>+E67-C67</f>
        <v>1.8848999999999911</v>
      </c>
      <c r="I67" s="17">
        <f>+H67/C67*100</f>
        <v>6.8959840194926736</v>
      </c>
    </row>
    <row r="68" spans="1:9" ht="15.75" x14ac:dyDescent="0.25">
      <c r="A68" s="1"/>
      <c r="B68" s="19" t="s">
        <v>20</v>
      </c>
      <c r="C68" s="20">
        <v>3.238</v>
      </c>
      <c r="D68" s="20">
        <v>3.3414000000000001</v>
      </c>
      <c r="E68" s="20">
        <v>3.2025000000000001</v>
      </c>
      <c r="F68" s="20">
        <f>+E68-D68</f>
        <v>-0.13890000000000002</v>
      </c>
      <c r="G68" s="21">
        <f>+F68/D68*100</f>
        <v>-4.1569402047046147</v>
      </c>
      <c r="H68" s="21">
        <f>+E68-C68</f>
        <v>-3.5499999999999865E-2</v>
      </c>
      <c r="I68" s="22">
        <f>+H68/C68*100</f>
        <v>-1.0963557751698538</v>
      </c>
    </row>
    <row r="69" spans="1:9" ht="15.75" x14ac:dyDescent="0.25">
      <c r="A69" s="1"/>
      <c r="B69" s="19" t="s">
        <v>21</v>
      </c>
      <c r="C69" s="20">
        <v>11.669300000000002</v>
      </c>
      <c r="D69" s="20">
        <v>12.089499999999999</v>
      </c>
      <c r="E69" s="20">
        <v>12.989000000000001</v>
      </c>
      <c r="F69" s="20">
        <f>+E69-D69</f>
        <v>0.89950000000000152</v>
      </c>
      <c r="G69" s="21">
        <f>+F69/D69*100</f>
        <v>7.440340791596026</v>
      </c>
      <c r="H69" s="21">
        <f>+E69-C69</f>
        <v>1.3196999999999992</v>
      </c>
      <c r="I69" s="22">
        <f>+H69/C69*100</f>
        <v>11.309161646371239</v>
      </c>
    </row>
    <row r="70" spans="1:9" ht="15.75" x14ac:dyDescent="0.25">
      <c r="A70" s="1"/>
      <c r="B70" s="19" t="s">
        <v>22</v>
      </c>
      <c r="C70" s="20">
        <v>3.5706000000000002</v>
      </c>
      <c r="D70" s="20">
        <v>3.6963000000000004</v>
      </c>
      <c r="E70" s="20">
        <v>3.9948999999999995</v>
      </c>
      <c r="F70" s="20">
        <f>+E70-D70</f>
        <v>0.29859999999999909</v>
      </c>
      <c r="G70" s="21">
        <f>+F70/D70*100</f>
        <v>8.0783486188891338</v>
      </c>
      <c r="H70" s="21">
        <f>+E70-C70</f>
        <v>0.42429999999999923</v>
      </c>
      <c r="I70" s="22">
        <f>+H70/C70*100</f>
        <v>11.883156892399015</v>
      </c>
    </row>
    <row r="71" spans="1:9" ht="15.75" x14ac:dyDescent="0.25">
      <c r="A71" s="1"/>
      <c r="B71" s="19" t="s">
        <v>23</v>
      </c>
      <c r="C71" s="20">
        <v>7.8698000000000006</v>
      </c>
      <c r="D71" s="20">
        <v>8.2896999999999981</v>
      </c>
      <c r="E71" s="20">
        <v>7.946699999999999</v>
      </c>
      <c r="F71" s="20">
        <f>+E71-D71</f>
        <v>-0.34299999999999908</v>
      </c>
      <c r="G71" s="21">
        <f>+F71/D71*100</f>
        <v>-4.1376648129606526</v>
      </c>
      <c r="H71" s="21">
        <f>+E71-C71</f>
        <v>7.6899999999998414E-2</v>
      </c>
      <c r="I71" s="22">
        <f>+H71/C71*100</f>
        <v>0.97715316780602313</v>
      </c>
    </row>
    <row r="72" spans="1:9" ht="15.75" x14ac:dyDescent="0.25">
      <c r="A72" s="1"/>
      <c r="B72" s="19" t="s">
        <v>24</v>
      </c>
      <c r="C72" s="20">
        <v>0.17050000000000001</v>
      </c>
      <c r="D72" s="20">
        <v>0.1764</v>
      </c>
      <c r="E72" s="20">
        <v>0.19719999999999999</v>
      </c>
      <c r="F72" s="20">
        <f>+E72-D72</f>
        <v>2.0799999999999985E-2</v>
      </c>
      <c r="G72" s="21">
        <f>+F72/D72*100</f>
        <v>11.791383219954641</v>
      </c>
      <c r="H72" s="21">
        <f>+E72-C72</f>
        <v>2.6699999999999974E-2</v>
      </c>
      <c r="I72" s="22">
        <f>+H72/C72*100</f>
        <v>15.659824046920804</v>
      </c>
    </row>
    <row r="73" spans="1:9" ht="15.75" x14ac:dyDescent="0.25">
      <c r="A73" s="1"/>
      <c r="B73" s="19" t="s">
        <v>25</v>
      </c>
      <c r="C73" s="20">
        <v>0.81510000000000005</v>
      </c>
      <c r="D73" s="20">
        <v>0.80740000000000001</v>
      </c>
      <c r="E73" s="20">
        <v>0.88790000000000002</v>
      </c>
      <c r="F73" s="20">
        <f>+E73-D73</f>
        <v>8.0500000000000016E-2</v>
      </c>
      <c r="G73" s="21">
        <f>+F73/D73*100</f>
        <v>9.9702749566509805</v>
      </c>
      <c r="H73" s="21">
        <f>+E73-C73</f>
        <v>7.2799999999999976E-2</v>
      </c>
      <c r="I73" s="22">
        <f>+H73/C73*100</f>
        <v>8.9314194577352435</v>
      </c>
    </row>
    <row r="74" spans="1:9" ht="15.75" x14ac:dyDescent="0.25">
      <c r="A74" s="1"/>
      <c r="B74" s="18" t="s">
        <v>26</v>
      </c>
      <c r="C74" s="15">
        <f>SUM(C75:C79)</f>
        <v>21.908300000000001</v>
      </c>
      <c r="D74" s="15">
        <f>SUM(D75:D79)</f>
        <v>22.389499999999998</v>
      </c>
      <c r="E74" s="15">
        <f>SUM(E75:E79)</f>
        <v>21.904499999999999</v>
      </c>
      <c r="F74" s="15">
        <f>+E74-D74</f>
        <v>-0.48499999999999943</v>
      </c>
      <c r="G74" s="16">
        <f>+F74/D74*100</f>
        <v>-2.166193974854282</v>
      </c>
      <c r="H74" s="16">
        <f>+E74-C74</f>
        <v>-3.8000000000018019E-3</v>
      </c>
      <c r="I74" s="17">
        <f>+H74/C74*100</f>
        <v>-1.7345024488444112E-2</v>
      </c>
    </row>
    <row r="75" spans="1:9" ht="15.75" x14ac:dyDescent="0.25">
      <c r="A75" s="1"/>
      <c r="B75" s="19" t="s">
        <v>27</v>
      </c>
      <c r="C75" s="20">
        <v>3.7928999999999999</v>
      </c>
      <c r="D75" s="20">
        <v>3.9649999999999999</v>
      </c>
      <c r="E75" s="20">
        <v>3.6316999999999999</v>
      </c>
      <c r="F75" s="20">
        <f>+E75-D75</f>
        <v>-0.33329999999999993</v>
      </c>
      <c r="G75" s="21">
        <f>+F75/D75*100</f>
        <v>-8.4060529634300103</v>
      </c>
      <c r="H75" s="21">
        <f>+E75-C75</f>
        <v>-0.16120000000000001</v>
      </c>
      <c r="I75" s="22">
        <f>+H75/C75*100</f>
        <v>-4.2500461388383561</v>
      </c>
    </row>
    <row r="76" spans="1:9" ht="15.75" x14ac:dyDescent="0.25">
      <c r="A76" s="1"/>
      <c r="B76" s="19" t="s">
        <v>28</v>
      </c>
      <c r="C76" s="20">
        <v>0.22750000000000001</v>
      </c>
      <c r="D76" s="20">
        <v>0.23780000000000001</v>
      </c>
      <c r="E76" s="20">
        <v>0.27679999999999993</v>
      </c>
      <c r="F76" s="20">
        <f>+E76-D76</f>
        <v>3.8999999999999924E-2</v>
      </c>
      <c r="G76" s="21">
        <f>+F76/D76*100</f>
        <v>16.400336417157241</v>
      </c>
      <c r="H76" s="21">
        <f>+E76-C76</f>
        <v>4.9299999999999927E-2</v>
      </c>
      <c r="I76" s="22">
        <f>+H76/C76*100</f>
        <v>21.67032967032964</v>
      </c>
    </row>
    <row r="77" spans="1:9" ht="15.75" x14ac:dyDescent="0.25">
      <c r="A77" s="1"/>
      <c r="B77" s="19" t="s">
        <v>29</v>
      </c>
      <c r="C77" s="20"/>
      <c r="D77" s="20"/>
      <c r="E77" s="20"/>
      <c r="F77" s="20">
        <f>+E77-D77</f>
        <v>0</v>
      </c>
      <c r="G77" s="23" t="e">
        <f>+F77/D77*100</f>
        <v>#DIV/0!</v>
      </c>
      <c r="H77" s="21">
        <f>+E77-C77</f>
        <v>0</v>
      </c>
      <c r="I77" s="24" t="e">
        <f>+H77/C77*100</f>
        <v>#DIV/0!</v>
      </c>
    </row>
    <row r="78" spans="1:9" ht="15.75" x14ac:dyDescent="0.25">
      <c r="A78" s="1"/>
      <c r="B78" s="19" t="s">
        <v>30</v>
      </c>
      <c r="C78" s="20">
        <v>2.1307</v>
      </c>
      <c r="D78" s="20">
        <v>2.206</v>
      </c>
      <c r="E78" s="20">
        <v>2.1800000000000002</v>
      </c>
      <c r="F78" s="20">
        <f>+E78-D78</f>
        <v>-2.5999999999999801E-2</v>
      </c>
      <c r="G78" s="21">
        <f>+F78/D78*100</f>
        <v>-1.1786038077969085</v>
      </c>
      <c r="H78" s="21">
        <f>+E78-C78</f>
        <v>4.9300000000000122E-2</v>
      </c>
      <c r="I78" s="22">
        <f>+H78/C78*100</f>
        <v>2.3137935889613797</v>
      </c>
    </row>
    <row r="79" spans="1:9" ht="15.75" x14ac:dyDescent="0.25">
      <c r="A79" s="1"/>
      <c r="B79" s="19" t="s">
        <v>31</v>
      </c>
      <c r="C79" s="20">
        <f>+C80+C81</f>
        <v>15.757200000000001</v>
      </c>
      <c r="D79" s="20">
        <v>15.980700000000001</v>
      </c>
      <c r="E79" s="20">
        <f>+E80+E81</f>
        <v>15.815999999999997</v>
      </c>
      <c r="F79" s="20">
        <f>+E79-D79</f>
        <v>-0.1647000000000034</v>
      </c>
      <c r="G79" s="21">
        <f>+F79/D79*100</f>
        <v>-1.0306181831834862</v>
      </c>
      <c r="H79" s="21">
        <f>+E79-C79</f>
        <v>5.8799999999996189E-2</v>
      </c>
      <c r="I79" s="22">
        <f>+H79/C79*100</f>
        <v>0.37316274465004051</v>
      </c>
    </row>
    <row r="80" spans="1:9" ht="15.75" x14ac:dyDescent="0.25">
      <c r="A80" s="1"/>
      <c r="B80" s="25" t="s">
        <v>32</v>
      </c>
      <c r="C80" s="20">
        <v>9.7627000000000006</v>
      </c>
      <c r="D80" s="20"/>
      <c r="E80" s="20">
        <v>9.7262999999999984</v>
      </c>
      <c r="F80" s="20">
        <f>+E80-D80</f>
        <v>9.7262999999999984</v>
      </c>
      <c r="G80" s="23" t="e">
        <f>+F80/D80*100</f>
        <v>#DIV/0!</v>
      </c>
      <c r="H80" s="21">
        <f>+E80-C80</f>
        <v>-3.6400000000002208E-2</v>
      </c>
      <c r="I80" s="22">
        <f>+H80/C80*100</f>
        <v>-0.37284767533573915</v>
      </c>
    </row>
    <row r="81" spans="1:9" ht="15.75" x14ac:dyDescent="0.25">
      <c r="A81" s="1"/>
      <c r="B81" s="25" t="s">
        <v>33</v>
      </c>
      <c r="C81" s="20">
        <v>5.9945000000000004</v>
      </c>
      <c r="D81" s="20"/>
      <c r="E81" s="20">
        <v>6.0896999999999988</v>
      </c>
      <c r="F81" s="20">
        <f>+E81-D81</f>
        <v>6.0896999999999988</v>
      </c>
      <c r="G81" s="23" t="e">
        <f>+F81/D81*100</f>
        <v>#DIV/0!</v>
      </c>
      <c r="H81" s="21">
        <f>+E81-C81</f>
        <v>9.5199999999998397E-2</v>
      </c>
      <c r="I81" s="22">
        <f>+H81/C81*100</f>
        <v>1.5881224455750835</v>
      </c>
    </row>
    <row r="82" spans="1:9" ht="15.75" x14ac:dyDescent="0.25">
      <c r="A82" s="1"/>
      <c r="B82" s="18" t="s">
        <v>34</v>
      </c>
      <c r="C82" s="15">
        <f>SUM(C83:C89)</f>
        <v>32.6248</v>
      </c>
      <c r="D82" s="15">
        <f>SUM(D83:D89)</f>
        <v>32.209099999999999</v>
      </c>
      <c r="E82" s="15">
        <f>SUM(E83:E89)</f>
        <v>34.779699999999998</v>
      </c>
      <c r="F82" s="15">
        <f>+E82-D82</f>
        <v>2.5705999999999989</v>
      </c>
      <c r="G82" s="16">
        <f>+F82/D82*100</f>
        <v>7.9809743209217245</v>
      </c>
      <c r="H82" s="16">
        <f>+E82-C82</f>
        <v>2.1548999999999978</v>
      </c>
      <c r="I82" s="17">
        <f>+H82/C82*100</f>
        <v>6.6050979622863517</v>
      </c>
    </row>
    <row r="83" spans="1:9" ht="15.75" x14ac:dyDescent="0.25">
      <c r="A83" s="1"/>
      <c r="B83" s="19" t="s">
        <v>35</v>
      </c>
      <c r="C83" s="20">
        <v>1.6920999999999999</v>
      </c>
      <c r="D83" s="20">
        <v>1.6362000000000001</v>
      </c>
      <c r="E83" s="20">
        <v>1.7147000000000001</v>
      </c>
      <c r="F83" s="20">
        <f>+E83-D83</f>
        <v>7.8500000000000014E-2</v>
      </c>
      <c r="G83" s="21">
        <f>+F83/D83*100</f>
        <v>4.797701992421465</v>
      </c>
      <c r="H83" s="21">
        <f>+E83-C83</f>
        <v>2.2600000000000176E-2</v>
      </c>
      <c r="I83" s="22">
        <f>+H83/C83*100</f>
        <v>1.335618462265834</v>
      </c>
    </row>
    <row r="84" spans="1:9" ht="15.75" x14ac:dyDescent="0.25">
      <c r="A84" s="1"/>
      <c r="B84" s="19" t="s">
        <v>36</v>
      </c>
      <c r="C84" s="20">
        <v>15.1036</v>
      </c>
      <c r="D84" s="20">
        <v>14.692600000000001</v>
      </c>
      <c r="E84" s="20">
        <v>16.322399999999998</v>
      </c>
      <c r="F84" s="20">
        <f>+E84-D84</f>
        <v>1.6297999999999977</v>
      </c>
      <c r="G84" s="21">
        <f>+F84/D84*100</f>
        <v>11.092658889508989</v>
      </c>
      <c r="H84" s="21">
        <f>+E84-C84</f>
        <v>1.2187999999999981</v>
      </c>
      <c r="I84" s="22">
        <f>+H84/C84*100</f>
        <v>8.06959930082893</v>
      </c>
    </row>
    <row r="85" spans="1:9" ht="15.75" x14ac:dyDescent="0.25">
      <c r="A85" s="1"/>
      <c r="B85" s="19" t="s">
        <v>37</v>
      </c>
      <c r="C85" s="20">
        <v>7.5901999999999994</v>
      </c>
      <c r="D85" s="20">
        <v>7.2762000000000002</v>
      </c>
      <c r="E85" s="20">
        <v>8.1881000000000004</v>
      </c>
      <c r="F85" s="20">
        <f>+E85-D85</f>
        <v>0.91190000000000015</v>
      </c>
      <c r="G85" s="21">
        <f>+F85/D85*100</f>
        <v>12.532640664082903</v>
      </c>
      <c r="H85" s="21">
        <f>+E85-C85</f>
        <v>0.59790000000000099</v>
      </c>
      <c r="I85" s="22">
        <f>+H85/C85*100</f>
        <v>7.8772627862243549</v>
      </c>
    </row>
    <row r="86" spans="1:9" ht="15.75" x14ac:dyDescent="0.25">
      <c r="A86" s="1"/>
      <c r="B86" s="19" t="s">
        <v>38</v>
      </c>
      <c r="C86" s="20">
        <v>4.8299999999999996E-2</v>
      </c>
      <c r="D86" s="20">
        <v>0</v>
      </c>
      <c r="E86" s="20">
        <v>2.3600000000000003E-2</v>
      </c>
      <c r="F86" s="20">
        <f>+E86-D86</f>
        <v>2.3600000000000003E-2</v>
      </c>
      <c r="G86" s="23" t="e">
        <f>+F86/D86*100</f>
        <v>#DIV/0!</v>
      </c>
      <c r="H86" s="21">
        <f>+E86-C86</f>
        <v>-2.4699999999999993E-2</v>
      </c>
      <c r="I86" s="22">
        <f>+H86/C86*100</f>
        <v>-51.138716356107651</v>
      </c>
    </row>
    <row r="87" spans="1:9" ht="15.75" x14ac:dyDescent="0.25">
      <c r="A87" s="1"/>
      <c r="B87" s="19" t="s">
        <v>39</v>
      </c>
      <c r="C87" s="20"/>
      <c r="D87" s="20"/>
      <c r="E87" s="20"/>
      <c r="F87" s="20">
        <f>+E87-D87</f>
        <v>0</v>
      </c>
      <c r="G87" s="23" t="e">
        <f>+F87/D87*100</f>
        <v>#DIV/0!</v>
      </c>
      <c r="H87" s="21">
        <f>+E87-C87</f>
        <v>0</v>
      </c>
      <c r="I87" s="24" t="e">
        <f>+H87/C87*100</f>
        <v>#DIV/0!</v>
      </c>
    </row>
    <row r="88" spans="1:9" ht="15.75" x14ac:dyDescent="0.25">
      <c r="A88" s="1"/>
      <c r="B88" s="19" t="s">
        <v>55</v>
      </c>
      <c r="C88" s="20">
        <v>7.6272000000000002</v>
      </c>
      <c r="D88" s="20">
        <v>8.0152999999999999</v>
      </c>
      <c r="E88" s="20">
        <v>8.1817999999999991</v>
      </c>
      <c r="F88" s="20">
        <f>+E88-D88</f>
        <v>0.1664999999999992</v>
      </c>
      <c r="G88" s="21">
        <f>+F88/D88*100</f>
        <v>2.0772772073409507</v>
      </c>
      <c r="H88" s="21">
        <f>+E88-C88</f>
        <v>0.55459999999999887</v>
      </c>
      <c r="I88" s="22">
        <f>+H88/C88*100</f>
        <v>7.2713446612124883</v>
      </c>
    </row>
    <row r="89" spans="1:9" ht="15.75" x14ac:dyDescent="0.25">
      <c r="A89" s="1"/>
      <c r="B89" s="19" t="s">
        <v>56</v>
      </c>
      <c r="C89" s="20">
        <v>0.56340000000000001</v>
      </c>
      <c r="D89" s="20">
        <v>0.58879999999999999</v>
      </c>
      <c r="E89" s="20">
        <v>0.34910000000000002</v>
      </c>
      <c r="F89" s="20">
        <f>+E89-D89</f>
        <v>-0.23969999999999997</v>
      </c>
      <c r="G89" s="21">
        <f>+F89/D89*100</f>
        <v>-40.709918478260867</v>
      </c>
      <c r="H89" s="21">
        <f>+E89-C89</f>
        <v>-0.21429999999999999</v>
      </c>
      <c r="I89" s="22">
        <f>+H89/C89*100</f>
        <v>-38.036918707845224</v>
      </c>
    </row>
    <row r="90" spans="1:9" ht="15.75" x14ac:dyDescent="0.25">
      <c r="A90" s="1"/>
      <c r="B90" s="14" t="s">
        <v>40</v>
      </c>
      <c r="C90" s="15">
        <f>SUM(C91:C93)</f>
        <v>31.718400000000006</v>
      </c>
      <c r="D90" s="15">
        <f>SUM(D91:D93)</f>
        <v>21.839899999999997</v>
      </c>
      <c r="E90" s="15">
        <f>SUM(E91:E93)</f>
        <v>45.664099999999998</v>
      </c>
      <c r="F90" s="15">
        <f>+E90-D90</f>
        <v>23.824200000000001</v>
      </c>
      <c r="G90" s="16">
        <f>+F90/D90*100</f>
        <v>109.08566431164981</v>
      </c>
      <c r="H90" s="16">
        <f>+E90-C90</f>
        <v>13.945699999999992</v>
      </c>
      <c r="I90" s="17">
        <f>+H90/C90*100</f>
        <v>43.967224071832092</v>
      </c>
    </row>
    <row r="91" spans="1:9" ht="15.75" x14ac:dyDescent="0.25">
      <c r="A91" s="1"/>
      <c r="B91" s="19" t="s">
        <v>41</v>
      </c>
      <c r="C91" s="20">
        <v>6.1757</v>
      </c>
      <c r="D91" s="20">
        <v>2.5640000000000001</v>
      </c>
      <c r="E91" s="20">
        <v>6.7664999999999997</v>
      </c>
      <c r="F91" s="20">
        <f>+E91-D91</f>
        <v>4.2024999999999997</v>
      </c>
      <c r="G91" s="21">
        <f>+F91/D91*100</f>
        <v>163.90405616224649</v>
      </c>
      <c r="H91" s="21">
        <f>+E91-C91</f>
        <v>0.59079999999999977</v>
      </c>
      <c r="I91" s="22">
        <f>+H91/C91*100</f>
        <v>9.5665268714477669</v>
      </c>
    </row>
    <row r="92" spans="1:9" ht="15.75" x14ac:dyDescent="0.25">
      <c r="A92" s="1"/>
      <c r="B92" s="19" t="s">
        <v>42</v>
      </c>
      <c r="C92" s="20">
        <v>1.5250999999999999</v>
      </c>
      <c r="D92" s="20">
        <v>0</v>
      </c>
      <c r="E92" s="20">
        <v>2.7179000000000006</v>
      </c>
      <c r="F92" s="20">
        <f>+E92-D92</f>
        <v>2.7179000000000006</v>
      </c>
      <c r="G92" s="23" t="e">
        <f>+F92/D92*100</f>
        <v>#DIV/0!</v>
      </c>
      <c r="H92" s="21">
        <f>+E92-C92</f>
        <v>1.1928000000000007</v>
      </c>
      <c r="I92" s="22">
        <f>+H92/C92*100</f>
        <v>78.211264835092834</v>
      </c>
    </row>
    <row r="93" spans="1:9" ht="18.75" x14ac:dyDescent="0.25">
      <c r="A93" s="1"/>
      <c r="B93" s="19" t="s">
        <v>43</v>
      </c>
      <c r="C93" s="20">
        <v>24.017600000000005</v>
      </c>
      <c r="D93" s="20">
        <v>19.275899999999996</v>
      </c>
      <c r="E93" s="20">
        <v>36.179699999999997</v>
      </c>
      <c r="F93" s="20">
        <f>+E93-D93</f>
        <v>16.9038</v>
      </c>
      <c r="G93" s="21">
        <f>+F93/D93*100</f>
        <v>87.693959815105927</v>
      </c>
      <c r="H93" s="21">
        <f>+E93-C93</f>
        <v>12.162099999999992</v>
      </c>
      <c r="I93" s="22">
        <f>+H93/C93*100</f>
        <v>50.638281926587126</v>
      </c>
    </row>
    <row r="94" spans="1:9" ht="16.5" thickBot="1" x14ac:dyDescent="0.3">
      <c r="A94" s="1"/>
      <c r="B94" s="26"/>
      <c r="C94" s="27"/>
      <c r="D94" s="27"/>
      <c r="E94" s="27"/>
      <c r="F94" s="27"/>
      <c r="G94" s="27"/>
      <c r="H94" s="27"/>
      <c r="I94" s="28"/>
    </row>
    <row r="95" spans="1:9" x14ac:dyDescent="0.25">
      <c r="B95" s="29"/>
      <c r="C95" s="29"/>
      <c r="D95" s="29"/>
      <c r="E95" s="2"/>
      <c r="F95" s="2"/>
      <c r="G95" s="2"/>
      <c r="H95" s="2"/>
      <c r="I95" s="2"/>
    </row>
    <row r="96" spans="1:9" x14ac:dyDescent="0.25">
      <c r="B96" s="30" t="s">
        <v>50</v>
      </c>
      <c r="C96" s="30"/>
      <c r="D96" s="30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37" t="s">
        <v>44</v>
      </c>
      <c r="C98" s="38"/>
      <c r="D98" s="38"/>
      <c r="E98" s="38"/>
      <c r="F98" s="38"/>
      <c r="G98" s="38"/>
      <c r="H98" s="38"/>
      <c r="I98" s="38"/>
    </row>
  </sheetData>
  <mergeCells count="7">
    <mergeCell ref="B5:B6"/>
    <mergeCell ref="D5:F5"/>
    <mergeCell ref="G5:H5"/>
    <mergeCell ref="B48:H48"/>
    <mergeCell ref="B55:B56"/>
    <mergeCell ref="F55:G55"/>
    <mergeCell ref="H55:I55"/>
  </mergeCells>
  <printOptions horizontalCentered="1"/>
  <pageMargins left="0.7" right="0.7" top="0.75" bottom="0.75" header="0.3" footer="0.3"/>
  <pageSetup scale="59" orientation="landscape" r:id="rId1"/>
  <ignoredErrors>
    <ignoredError sqref="F41:F43 F33:F39 F30:F31 F25:F28 F18:F23 F13:F16 F10:F11 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2018-10-04T20:32:05Z</cp:lastPrinted>
  <dcterms:created xsi:type="dcterms:W3CDTF">2018-10-04T15:08:47Z</dcterms:created>
  <dcterms:modified xsi:type="dcterms:W3CDTF">2018-10-12T15:32:26Z</dcterms:modified>
</cp:coreProperties>
</file>