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minero\Documents\1-Proyectos\AA-LRF\Otras Tareas Extra\Envio Fermin Ingresos\"/>
    </mc:Choice>
  </mc:AlternateContent>
  <bookViews>
    <workbookView xWindow="0" yWindow="0" windowWidth="28800" windowHeight="12135" tabRatio="857"/>
  </bookViews>
  <sheets>
    <sheet name="Diciembre1" sheetId="2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24" l="1"/>
  <c r="D59" i="24"/>
  <c r="D58" i="24" s="1"/>
  <c r="D57" i="24" s="1"/>
  <c r="E59" i="24"/>
  <c r="H59" i="24"/>
  <c r="I59" i="24" s="1"/>
  <c r="F60" i="24"/>
  <c r="G60" i="24"/>
  <c r="H60" i="24"/>
  <c r="I60" i="24" s="1"/>
  <c r="F61" i="24"/>
  <c r="G61" i="24"/>
  <c r="H61" i="24"/>
  <c r="I61" i="24" s="1"/>
  <c r="C62" i="24"/>
  <c r="D62" i="24"/>
  <c r="E62" i="24"/>
  <c r="F62" i="24" s="1"/>
  <c r="G62" i="24" s="1"/>
  <c r="F63" i="24"/>
  <c r="G63" i="24"/>
  <c r="H63" i="24"/>
  <c r="I63" i="24"/>
  <c r="F64" i="24"/>
  <c r="G64" i="24"/>
  <c r="H64" i="24"/>
  <c r="I64" i="24"/>
  <c r="F65" i="24"/>
  <c r="G65" i="24"/>
  <c r="H65" i="24"/>
  <c r="I65" i="24"/>
  <c r="F66" i="24"/>
  <c r="G66" i="24"/>
  <c r="H66" i="24"/>
  <c r="I66" i="24"/>
  <c r="C67" i="24"/>
  <c r="D67" i="24"/>
  <c r="E67" i="24"/>
  <c r="H67" i="24" s="1"/>
  <c r="I67" i="24" s="1"/>
  <c r="F67" i="24"/>
  <c r="G67" i="24" s="1"/>
  <c r="F68" i="24"/>
  <c r="G68" i="24" s="1"/>
  <c r="H68" i="24"/>
  <c r="I68" i="24"/>
  <c r="F69" i="24"/>
  <c r="G69" i="24" s="1"/>
  <c r="H69" i="24"/>
  <c r="I69" i="24"/>
  <c r="F70" i="24"/>
  <c r="G70" i="24" s="1"/>
  <c r="H70" i="24"/>
  <c r="I70" i="24"/>
  <c r="F71" i="24"/>
  <c r="G71" i="24" s="1"/>
  <c r="H71" i="24"/>
  <c r="I71" i="24"/>
  <c r="F72" i="24"/>
  <c r="G72" i="24" s="1"/>
  <c r="H72" i="24"/>
  <c r="I72" i="24"/>
  <c r="F73" i="24"/>
  <c r="G73" i="24" s="1"/>
  <c r="H73" i="24"/>
  <c r="I73" i="24"/>
  <c r="C74" i="24"/>
  <c r="C58" i="24" s="1"/>
  <c r="C57" i="24" s="1"/>
  <c r="D74" i="24"/>
  <c r="F75" i="24"/>
  <c r="G75" i="24"/>
  <c r="H75" i="24"/>
  <c r="I75" i="24"/>
  <c r="F76" i="24"/>
  <c r="G76" i="24"/>
  <c r="H76" i="24"/>
  <c r="I76" i="24"/>
  <c r="F77" i="24"/>
  <c r="G77" i="24"/>
  <c r="H77" i="24"/>
  <c r="I77" i="24"/>
  <c r="F78" i="24"/>
  <c r="G78" i="24"/>
  <c r="H78" i="24"/>
  <c r="I78" i="24"/>
  <c r="C79" i="24"/>
  <c r="E79" i="24"/>
  <c r="F79" i="24" s="1"/>
  <c r="G79" i="24" s="1"/>
  <c r="F80" i="24"/>
  <c r="G80" i="24"/>
  <c r="H80" i="24"/>
  <c r="I80" i="24"/>
  <c r="F81" i="24"/>
  <c r="G81" i="24"/>
  <c r="H81" i="24"/>
  <c r="I81" i="24"/>
  <c r="C82" i="24"/>
  <c r="D82" i="24"/>
  <c r="E82" i="24"/>
  <c r="H82" i="24" s="1"/>
  <c r="I82" i="24" s="1"/>
  <c r="F82" i="24"/>
  <c r="G82" i="24" s="1"/>
  <c r="F83" i="24"/>
  <c r="G83" i="24" s="1"/>
  <c r="H83" i="24"/>
  <c r="I83" i="24"/>
  <c r="F84" i="24"/>
  <c r="G84" i="24" s="1"/>
  <c r="H84" i="24"/>
  <c r="I84" i="24"/>
  <c r="F85" i="24"/>
  <c r="G85" i="24" s="1"/>
  <c r="H85" i="24"/>
  <c r="I85" i="24"/>
  <c r="F86" i="24"/>
  <c r="G86" i="24" s="1"/>
  <c r="H86" i="24"/>
  <c r="I86" i="24"/>
  <c r="F87" i="24"/>
  <c r="G87" i="24" s="1"/>
  <c r="H87" i="24"/>
  <c r="I87" i="24"/>
  <c r="F88" i="24"/>
  <c r="G88" i="24" s="1"/>
  <c r="H88" i="24"/>
  <c r="I88" i="24"/>
  <c r="F89" i="24"/>
  <c r="G89" i="24" s="1"/>
  <c r="H89" i="24"/>
  <c r="I89" i="24"/>
  <c r="C90" i="24"/>
  <c r="D90" i="24"/>
  <c r="E90" i="24"/>
  <c r="H90" i="24" s="1"/>
  <c r="I90" i="24" s="1"/>
  <c r="F90" i="24"/>
  <c r="G90" i="24"/>
  <c r="F91" i="24"/>
  <c r="G91" i="24"/>
  <c r="H91" i="24"/>
  <c r="I91" i="24"/>
  <c r="F92" i="24"/>
  <c r="G92" i="24"/>
  <c r="H92" i="24"/>
  <c r="I92" i="24"/>
  <c r="F93" i="24"/>
  <c r="G93" i="24"/>
  <c r="H93" i="24"/>
  <c r="I93" i="24"/>
  <c r="H79" i="24" l="1"/>
  <c r="I79" i="24" s="1"/>
  <c r="H62" i="24"/>
  <c r="I62" i="24" s="1"/>
  <c r="F59" i="24"/>
  <c r="G59" i="24" s="1"/>
  <c r="E58" i="24"/>
  <c r="E74" i="24"/>
  <c r="P43" i="24"/>
  <c r="Q43" i="24" s="1"/>
  <c r="R43" i="24" s="1"/>
  <c r="P42" i="24"/>
  <c r="Q42" i="24" s="1"/>
  <c r="R42" i="24" s="1"/>
  <c r="P41" i="24"/>
  <c r="Q41" i="24" s="1"/>
  <c r="R41" i="24" s="1"/>
  <c r="O40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P39" i="24"/>
  <c r="Q39" i="24" s="1"/>
  <c r="R39" i="24" s="1"/>
  <c r="P38" i="24"/>
  <c r="Q38" i="24" s="1"/>
  <c r="R38" i="24" s="1"/>
  <c r="P37" i="24"/>
  <c r="Q37" i="24" s="1"/>
  <c r="R37" i="24" s="1"/>
  <c r="P36" i="24"/>
  <c r="Q36" i="24" s="1"/>
  <c r="R36" i="24" s="1"/>
  <c r="P35" i="24"/>
  <c r="Q35" i="24" s="1"/>
  <c r="R35" i="24" s="1"/>
  <c r="P34" i="24"/>
  <c r="Q34" i="24" s="1"/>
  <c r="R34" i="24" s="1"/>
  <c r="P33" i="24"/>
  <c r="Q33" i="24" s="1"/>
  <c r="R33" i="24" s="1"/>
  <c r="O32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P31" i="24"/>
  <c r="Q31" i="24" s="1"/>
  <c r="R31" i="24" s="1"/>
  <c r="P30" i="24"/>
  <c r="Q30" i="24" s="1"/>
  <c r="R30" i="24" s="1"/>
  <c r="O29" i="24"/>
  <c r="O24" i="24" s="1"/>
  <c r="N29" i="24"/>
  <c r="N24" i="24" s="1"/>
  <c r="M29" i="24"/>
  <c r="M24" i="24" s="1"/>
  <c r="L29" i="24"/>
  <c r="L24" i="24" s="1"/>
  <c r="K29" i="24"/>
  <c r="J29" i="24"/>
  <c r="I29" i="24"/>
  <c r="I24" i="24" s="1"/>
  <c r="H29" i="24"/>
  <c r="H24" i="24" s="1"/>
  <c r="G29" i="24"/>
  <c r="G24" i="24" s="1"/>
  <c r="F29" i="24"/>
  <c r="F24" i="24" s="1"/>
  <c r="E29" i="24"/>
  <c r="E24" i="24" s="1"/>
  <c r="D29" i="24"/>
  <c r="D24" i="24" s="1"/>
  <c r="C29" i="24"/>
  <c r="P28" i="24"/>
  <c r="Q28" i="24" s="1"/>
  <c r="R28" i="24" s="1"/>
  <c r="P27" i="24"/>
  <c r="Q27" i="24" s="1"/>
  <c r="R27" i="24" s="1"/>
  <c r="P26" i="24"/>
  <c r="Q26" i="24" s="1"/>
  <c r="R26" i="24" s="1"/>
  <c r="Q25" i="24"/>
  <c r="R25" i="24" s="1"/>
  <c r="P25" i="24"/>
  <c r="K24" i="24"/>
  <c r="J24" i="24"/>
  <c r="C24" i="24"/>
  <c r="P23" i="24"/>
  <c r="Q23" i="24" s="1"/>
  <c r="R23" i="24" s="1"/>
  <c r="Q22" i="24"/>
  <c r="R22" i="24" s="1"/>
  <c r="P22" i="24"/>
  <c r="P21" i="24"/>
  <c r="Q21" i="24" s="1"/>
  <c r="R21" i="24" s="1"/>
  <c r="P20" i="24"/>
  <c r="Q20" i="24" s="1"/>
  <c r="R20" i="24" s="1"/>
  <c r="Q19" i="24"/>
  <c r="R19" i="24" s="1"/>
  <c r="P19" i="24"/>
  <c r="P18" i="24"/>
  <c r="Q18" i="24" s="1"/>
  <c r="R18" i="24" s="1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P16" i="24"/>
  <c r="Q16" i="24" s="1"/>
  <c r="R16" i="24" s="1"/>
  <c r="P15" i="24"/>
  <c r="Q15" i="24" s="1"/>
  <c r="R15" i="24" s="1"/>
  <c r="P14" i="24"/>
  <c r="Q14" i="24" s="1"/>
  <c r="R14" i="24" s="1"/>
  <c r="P13" i="24"/>
  <c r="Q13" i="24" s="1"/>
  <c r="R13" i="24" s="1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P11" i="24"/>
  <c r="Q11" i="24" s="1"/>
  <c r="R11" i="24" s="1"/>
  <c r="P10" i="24"/>
  <c r="Q10" i="24" s="1"/>
  <c r="R10" i="24" s="1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H58" i="24" l="1"/>
  <c r="I58" i="24" s="1"/>
  <c r="E57" i="24"/>
  <c r="F58" i="24"/>
  <c r="G58" i="24" s="1"/>
  <c r="I8" i="24"/>
  <c r="I7" i="24" s="1"/>
  <c r="P12" i="24"/>
  <c r="Q12" i="24" s="1"/>
  <c r="R12" i="24" s="1"/>
  <c r="H74" i="24"/>
  <c r="I74" i="24" s="1"/>
  <c r="F74" i="24"/>
  <c r="G74" i="24" s="1"/>
  <c r="H8" i="24"/>
  <c r="E8" i="24"/>
  <c r="E7" i="24" s="1"/>
  <c r="P32" i="24"/>
  <c r="Q32" i="24" s="1"/>
  <c r="R32" i="24" s="1"/>
  <c r="P9" i="24"/>
  <c r="Q9" i="24" s="1"/>
  <c r="R9" i="24" s="1"/>
  <c r="C8" i="24"/>
  <c r="C7" i="24" s="1"/>
  <c r="G8" i="24"/>
  <c r="G7" i="24" s="1"/>
  <c r="K8" i="24"/>
  <c r="K7" i="24" s="1"/>
  <c r="O8" i="24"/>
  <c r="O7" i="24" s="1"/>
  <c r="P17" i="24"/>
  <c r="Q17" i="24" s="1"/>
  <c r="R17" i="24" s="1"/>
  <c r="P40" i="24"/>
  <c r="Q40" i="24" s="1"/>
  <c r="R40" i="24" s="1"/>
  <c r="L8" i="24"/>
  <c r="P29" i="24"/>
  <c r="Q29" i="24" s="1"/>
  <c r="R29" i="24" s="1"/>
  <c r="M8" i="24"/>
  <c r="M7" i="24" s="1"/>
  <c r="H7" i="24"/>
  <c r="L7" i="24"/>
  <c r="P24" i="24"/>
  <c r="Q24" i="24" s="1"/>
  <c r="R24" i="24" s="1"/>
  <c r="D8" i="24"/>
  <c r="D7" i="24" s="1"/>
  <c r="F8" i="24"/>
  <c r="F7" i="24" s="1"/>
  <c r="J8" i="24"/>
  <c r="J7" i="24" s="1"/>
  <c r="N8" i="24"/>
  <c r="N7" i="24" s="1"/>
  <c r="F57" i="24" l="1"/>
  <c r="G57" i="24" s="1"/>
  <c r="H57" i="24"/>
  <c r="I57" i="24" s="1"/>
  <c r="P7" i="24"/>
  <c r="Q7" i="24" s="1"/>
  <c r="R7" i="24" s="1"/>
  <c r="P8" i="24"/>
  <c r="Q8" i="24" s="1"/>
  <c r="R8" i="24" s="1"/>
</calcChain>
</file>

<file path=xl/sharedStrings.xml><?xml version="1.0" encoding="utf-8"?>
<sst xmlns="http://schemas.openxmlformats.org/spreadsheetml/2006/main" count="115" uniqueCount="67">
  <si>
    <t>(Montos en Millones de US$)</t>
  </si>
  <si>
    <t>Concepto</t>
  </si>
  <si>
    <t>Año 2017</t>
  </si>
  <si>
    <t xml:space="preserve">Abs. </t>
  </si>
  <si>
    <t>%</t>
  </si>
  <si>
    <t>Abs.</t>
  </si>
  <si>
    <t>INGRESOS CORRIENTES Y CONTRIBUCIONES (1+2)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</si>
  <si>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</si>
  <si>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</si>
  <si>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</si>
  <si>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</si>
  <si>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</si>
  <si>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</si>
  <si>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</si>
  <si>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IMPORTACION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</si>
  <si>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</si>
  <si>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</si>
  <si>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</si>
  <si>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</si>
  <si>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</si>
  <si>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</si>
  <si>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</si>
  <si>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</si>
  <si>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</si>
  <si>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</si>
  <si>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</si>
  <si>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</si>
  <si>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</si>
  <si>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</si>
  <si>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</si>
  <si>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</si>
  <si>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</si>
  <si>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</si>
  <si>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</si>
  <si>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</si>
  <si>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</si>
  <si>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</si>
  <si>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</si>
  <si>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</si>
  <si>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</si>
  <si>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</si>
  <si>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Variaciones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</si>
  <si>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</si>
  <si>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</si>
  <si>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</si>
  <si>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</si>
  <si>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</si>
  <si>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</si>
  <si>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</si>
  <si>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</si>
  <si>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</si>
  <si>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</si>
  <si>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</si>
  <si>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</si>
  <si>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</si>
  <si>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</si>
  <si>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Fuente: Departamento de Ingresos Bancarios, Dirección General de Tesorería</t>
  </si>
  <si>
    <t>COMPARATIVO ACUMULADO AL  31 DE DICIEMBRE DE 2017, VRS EJECUTADO  2016 Y PRESUPUESTO 2017 (Definitivo)</t>
  </si>
  <si>
    <t>Variac. 17 / Pto. 17</t>
  </si>
  <si>
    <t>Variac. 17 / 16</t>
  </si>
  <si>
    <t>Pto. 2017</t>
  </si>
  <si>
    <t>Año 2016</t>
  </si>
  <si>
    <t>Al  31 Dic.</t>
  </si>
  <si>
    <t>INGRESOS AL  31 DE DICIEMBRE DE 2017, VRS EJECUTADO  2016  (Definitivo)</t>
  </si>
  <si>
    <t>Al   31 Dic.</t>
  </si>
  <si>
    <t>SEGURIDAD PUBLICA (CESC)</t>
  </si>
  <si>
    <t>SEGURIDAD PUBLICA (Grandes Contribuyentes)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</si>
</sst>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2" borderId="0" xfId="0" applyFill="1"/>
    <xf numFmtId="0" fontId="2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10" xfId="0" applyFont="1" applyFill="1" applyBorder="1"/>
    <xf numFmtId="164" fontId="2" fillId="2" borderId="8" xfId="0" applyNumberFormat="1" applyFont="1" applyFill="1" applyBorder="1" applyAlignment="1"/>
    <xf numFmtId="164" fontId="2" fillId="2" borderId="8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5" fontId="0" fillId="0" borderId="0" xfId="0" applyNumberFormat="1" applyFill="1"/>
    <xf numFmtId="0" fontId="2" fillId="2" borderId="6" xfId="0" applyFont="1" applyFill="1" applyBorder="1"/>
    <xf numFmtId="164" fontId="2" fillId="2" borderId="7" xfId="0" applyNumberFormat="1" applyFont="1" applyFill="1" applyBorder="1"/>
    <xf numFmtId="164" fontId="2" fillId="2" borderId="13" xfId="0" applyNumberFormat="1" applyFont="1" applyFill="1" applyBorder="1"/>
    <xf numFmtId="164" fontId="2" fillId="2" borderId="9" xfId="0" applyNumberFormat="1" applyFont="1" applyFill="1" applyBorder="1"/>
    <xf numFmtId="0" fontId="2" fillId="2" borderId="6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2"/>
    </xf>
    <xf numFmtId="164" fontId="4" fillId="2" borderId="7" xfId="0" applyNumberFormat="1" applyFont="1" applyFill="1" applyBorder="1"/>
    <xf numFmtId="164" fontId="4" fillId="2" borderId="13" xfId="0" applyNumberFormat="1" applyFont="1" applyFill="1" applyBorder="1"/>
    <xf numFmtId="164" fontId="4" fillId="2" borderId="9" xfId="0" applyNumberFormat="1" applyFont="1" applyFill="1" applyBorder="1"/>
    <xf numFmtId="164" fontId="5" fillId="2" borderId="13" xfId="0" applyNumberFormat="1" applyFont="1" applyFill="1" applyBorder="1"/>
    <xf numFmtId="164" fontId="5" fillId="2" borderId="9" xfId="0" applyNumberFormat="1" applyFont="1" applyFill="1" applyBorder="1"/>
    <xf numFmtId="0" fontId="4" fillId="2" borderId="6" xfId="0" applyFont="1" applyFill="1" applyBorder="1" applyAlignment="1">
      <alignment horizontal="left" indent="3"/>
    </xf>
    <xf numFmtId="0" fontId="2" fillId="2" borderId="14" xfId="0" applyFont="1" applyFill="1" applyBorder="1"/>
    <xf numFmtId="164" fontId="2" fillId="2" borderId="15" xfId="0" applyNumberFormat="1" applyFont="1" applyFill="1" applyBorder="1"/>
    <xf numFmtId="164" fontId="7" fillId="2" borderId="16" xfId="0" applyNumberFormat="1" applyFont="1" applyFill="1" applyBorder="1"/>
    <xf numFmtId="0" fontId="1" fillId="2" borderId="0" xfId="0" applyFont="1" applyFill="1"/>
    <xf numFmtId="0" fontId="8" fillId="2" borderId="0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/>
    <xf numFmtId="0" fontId="3" fillId="0" borderId="0" xfId="0" applyFont="1" applyAlignment="1"/>
    <xf numFmtId="0" fontId="2" fillId="2" borderId="0" xfId="0" applyFont="1" applyFill="1" applyAlignment="1">
      <alignment horizontal="centerContinuous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Z98"/>
  <sheetViews>
    <sheetView showGridLines="0" tabSelected="1" topLeftCell="A17" zoomScale="80" zoomScaleNormal="80" workbookViewId="0">
      <selection activeCell="K61" sqref="K61"/>
    </sheetView>
  </sheetViews>
  <sheetFormatPr baseColWidth="10" defaultRowHeight="15" x14ac:dyDescent="0.25"/>
  <cols>
    <col min="2" max="2" width="59.5703125" customWidth="1"/>
    <col min="3" max="18" width="11" customWidth="1"/>
    <col min="21" max="21" width="13.7109375" bestFit="1" customWidth="1"/>
    <col min="258" max="258" width="59.5703125" customWidth="1"/>
    <col min="259" max="259" width="10.7109375" customWidth="1"/>
    <col min="260" max="261" width="7.85546875" customWidth="1"/>
    <col min="262" max="262" width="8" customWidth="1"/>
    <col min="263" max="268" width="7.7109375" customWidth="1"/>
    <col min="269" max="271" width="0" hidden="1" customWidth="1"/>
    <col min="272" max="272" width="10.7109375" customWidth="1"/>
    <col min="273" max="274" width="9.7109375" customWidth="1"/>
    <col min="277" max="277" width="13.7109375" bestFit="1" customWidth="1"/>
    <col min="514" max="514" width="59.5703125" customWidth="1"/>
    <col min="515" max="515" width="10.7109375" customWidth="1"/>
    <col min="516" max="517" width="7.85546875" customWidth="1"/>
    <col min="518" max="518" width="8" customWidth="1"/>
    <col min="519" max="524" width="7.7109375" customWidth="1"/>
    <col min="525" max="527" width="0" hidden="1" customWidth="1"/>
    <col min="528" max="528" width="10.7109375" customWidth="1"/>
    <col min="529" max="530" width="9.7109375" customWidth="1"/>
    <col min="533" max="533" width="13.7109375" bestFit="1" customWidth="1"/>
    <col min="770" max="770" width="59.5703125" customWidth="1"/>
    <col min="771" max="771" width="10.7109375" customWidth="1"/>
    <col min="772" max="773" width="7.85546875" customWidth="1"/>
    <col min="774" max="774" width="8" customWidth="1"/>
    <col min="775" max="780" width="7.7109375" customWidth="1"/>
    <col min="781" max="783" width="0" hidden="1" customWidth="1"/>
    <col min="784" max="784" width="10.7109375" customWidth="1"/>
    <col min="785" max="786" width="9.7109375" customWidth="1"/>
    <col min="789" max="789" width="13.7109375" bestFit="1" customWidth="1"/>
    <col min="1026" max="1026" width="59.5703125" customWidth="1"/>
    <col min="1027" max="1027" width="10.7109375" customWidth="1"/>
    <col min="1028" max="1029" width="7.85546875" customWidth="1"/>
    <col min="1030" max="1030" width="8" customWidth="1"/>
    <col min="1031" max="1036" width="7.7109375" customWidth="1"/>
    <col min="1037" max="1039" width="0" hidden="1" customWidth="1"/>
    <col min="1040" max="1040" width="10.7109375" customWidth="1"/>
    <col min="1041" max="1042" width="9.7109375" customWidth="1"/>
    <col min="1045" max="1045" width="13.7109375" bestFit="1" customWidth="1"/>
    <col min="1282" max="1282" width="59.5703125" customWidth="1"/>
    <col min="1283" max="1283" width="10.7109375" customWidth="1"/>
    <col min="1284" max="1285" width="7.85546875" customWidth="1"/>
    <col min="1286" max="1286" width="8" customWidth="1"/>
    <col min="1287" max="1292" width="7.7109375" customWidth="1"/>
    <col min="1293" max="1295" width="0" hidden="1" customWidth="1"/>
    <col min="1296" max="1296" width="10.7109375" customWidth="1"/>
    <col min="1297" max="1298" width="9.7109375" customWidth="1"/>
    <col min="1301" max="1301" width="13.7109375" bestFit="1" customWidth="1"/>
    <col min="1538" max="1538" width="59.5703125" customWidth="1"/>
    <col min="1539" max="1539" width="10.7109375" customWidth="1"/>
    <col min="1540" max="1541" width="7.85546875" customWidth="1"/>
    <col min="1542" max="1542" width="8" customWidth="1"/>
    <col min="1543" max="1548" width="7.7109375" customWidth="1"/>
    <col min="1549" max="1551" width="0" hidden="1" customWidth="1"/>
    <col min="1552" max="1552" width="10.7109375" customWidth="1"/>
    <col min="1553" max="1554" width="9.7109375" customWidth="1"/>
    <col min="1557" max="1557" width="13.7109375" bestFit="1" customWidth="1"/>
    <col min="1794" max="1794" width="59.5703125" customWidth="1"/>
    <col min="1795" max="1795" width="10.7109375" customWidth="1"/>
    <col min="1796" max="1797" width="7.85546875" customWidth="1"/>
    <col min="1798" max="1798" width="8" customWidth="1"/>
    <col min="1799" max="1804" width="7.7109375" customWidth="1"/>
    <col min="1805" max="1807" width="0" hidden="1" customWidth="1"/>
    <col min="1808" max="1808" width="10.7109375" customWidth="1"/>
    <col min="1809" max="1810" width="9.7109375" customWidth="1"/>
    <col min="1813" max="1813" width="13.7109375" bestFit="1" customWidth="1"/>
    <col min="2050" max="2050" width="59.5703125" customWidth="1"/>
    <col min="2051" max="2051" width="10.7109375" customWidth="1"/>
    <col min="2052" max="2053" width="7.85546875" customWidth="1"/>
    <col min="2054" max="2054" width="8" customWidth="1"/>
    <col min="2055" max="2060" width="7.7109375" customWidth="1"/>
    <col min="2061" max="2063" width="0" hidden="1" customWidth="1"/>
    <col min="2064" max="2064" width="10.7109375" customWidth="1"/>
    <col min="2065" max="2066" width="9.7109375" customWidth="1"/>
    <col min="2069" max="2069" width="13.7109375" bestFit="1" customWidth="1"/>
    <col min="2306" max="2306" width="59.5703125" customWidth="1"/>
    <col min="2307" max="2307" width="10.7109375" customWidth="1"/>
    <col min="2308" max="2309" width="7.85546875" customWidth="1"/>
    <col min="2310" max="2310" width="8" customWidth="1"/>
    <col min="2311" max="2316" width="7.7109375" customWidth="1"/>
    <col min="2317" max="2319" width="0" hidden="1" customWidth="1"/>
    <col min="2320" max="2320" width="10.7109375" customWidth="1"/>
    <col min="2321" max="2322" width="9.7109375" customWidth="1"/>
    <col min="2325" max="2325" width="13.7109375" bestFit="1" customWidth="1"/>
    <col min="2562" max="2562" width="59.5703125" customWidth="1"/>
    <col min="2563" max="2563" width="10.7109375" customWidth="1"/>
    <col min="2564" max="2565" width="7.85546875" customWidth="1"/>
    <col min="2566" max="2566" width="8" customWidth="1"/>
    <col min="2567" max="2572" width="7.7109375" customWidth="1"/>
    <col min="2573" max="2575" width="0" hidden="1" customWidth="1"/>
    <col min="2576" max="2576" width="10.7109375" customWidth="1"/>
    <col min="2577" max="2578" width="9.7109375" customWidth="1"/>
    <col min="2581" max="2581" width="13.7109375" bestFit="1" customWidth="1"/>
    <col min="2818" max="2818" width="59.5703125" customWidth="1"/>
    <col min="2819" max="2819" width="10.7109375" customWidth="1"/>
    <col min="2820" max="2821" width="7.85546875" customWidth="1"/>
    <col min="2822" max="2822" width="8" customWidth="1"/>
    <col min="2823" max="2828" width="7.7109375" customWidth="1"/>
    <col min="2829" max="2831" width="0" hidden="1" customWidth="1"/>
    <col min="2832" max="2832" width="10.7109375" customWidth="1"/>
    <col min="2833" max="2834" width="9.7109375" customWidth="1"/>
    <col min="2837" max="2837" width="13.7109375" bestFit="1" customWidth="1"/>
    <col min="3074" max="3074" width="59.5703125" customWidth="1"/>
    <col min="3075" max="3075" width="10.7109375" customWidth="1"/>
    <col min="3076" max="3077" width="7.85546875" customWidth="1"/>
    <col min="3078" max="3078" width="8" customWidth="1"/>
    <col min="3079" max="3084" width="7.7109375" customWidth="1"/>
    <col min="3085" max="3087" width="0" hidden="1" customWidth="1"/>
    <col min="3088" max="3088" width="10.7109375" customWidth="1"/>
    <col min="3089" max="3090" width="9.7109375" customWidth="1"/>
    <col min="3093" max="3093" width="13.7109375" bestFit="1" customWidth="1"/>
    <col min="3330" max="3330" width="59.5703125" customWidth="1"/>
    <col min="3331" max="3331" width="10.7109375" customWidth="1"/>
    <col min="3332" max="3333" width="7.85546875" customWidth="1"/>
    <col min="3334" max="3334" width="8" customWidth="1"/>
    <col min="3335" max="3340" width="7.7109375" customWidth="1"/>
    <col min="3341" max="3343" width="0" hidden="1" customWidth="1"/>
    <col min="3344" max="3344" width="10.7109375" customWidth="1"/>
    <col min="3345" max="3346" width="9.7109375" customWidth="1"/>
    <col min="3349" max="3349" width="13.7109375" bestFit="1" customWidth="1"/>
    <col min="3586" max="3586" width="59.5703125" customWidth="1"/>
    <col min="3587" max="3587" width="10.7109375" customWidth="1"/>
    <col min="3588" max="3589" width="7.85546875" customWidth="1"/>
    <col min="3590" max="3590" width="8" customWidth="1"/>
    <col min="3591" max="3596" width="7.7109375" customWidth="1"/>
    <col min="3597" max="3599" width="0" hidden="1" customWidth="1"/>
    <col min="3600" max="3600" width="10.7109375" customWidth="1"/>
    <col min="3601" max="3602" width="9.7109375" customWidth="1"/>
    <col min="3605" max="3605" width="13.7109375" bestFit="1" customWidth="1"/>
    <col min="3842" max="3842" width="59.5703125" customWidth="1"/>
    <col min="3843" max="3843" width="10.7109375" customWidth="1"/>
    <col min="3844" max="3845" width="7.85546875" customWidth="1"/>
    <col min="3846" max="3846" width="8" customWidth="1"/>
    <col min="3847" max="3852" width="7.7109375" customWidth="1"/>
    <col min="3853" max="3855" width="0" hidden="1" customWidth="1"/>
    <col min="3856" max="3856" width="10.7109375" customWidth="1"/>
    <col min="3857" max="3858" width="9.7109375" customWidth="1"/>
    <col min="3861" max="3861" width="13.7109375" bestFit="1" customWidth="1"/>
    <col min="4098" max="4098" width="59.5703125" customWidth="1"/>
    <col min="4099" max="4099" width="10.7109375" customWidth="1"/>
    <col min="4100" max="4101" width="7.85546875" customWidth="1"/>
    <col min="4102" max="4102" width="8" customWidth="1"/>
    <col min="4103" max="4108" width="7.7109375" customWidth="1"/>
    <col min="4109" max="4111" width="0" hidden="1" customWidth="1"/>
    <col min="4112" max="4112" width="10.7109375" customWidth="1"/>
    <col min="4113" max="4114" width="9.7109375" customWidth="1"/>
    <col min="4117" max="4117" width="13.7109375" bestFit="1" customWidth="1"/>
    <col min="4354" max="4354" width="59.5703125" customWidth="1"/>
    <col min="4355" max="4355" width="10.7109375" customWidth="1"/>
    <col min="4356" max="4357" width="7.85546875" customWidth="1"/>
    <col min="4358" max="4358" width="8" customWidth="1"/>
    <col min="4359" max="4364" width="7.7109375" customWidth="1"/>
    <col min="4365" max="4367" width="0" hidden="1" customWidth="1"/>
    <col min="4368" max="4368" width="10.7109375" customWidth="1"/>
    <col min="4369" max="4370" width="9.7109375" customWidth="1"/>
    <col min="4373" max="4373" width="13.7109375" bestFit="1" customWidth="1"/>
    <col min="4610" max="4610" width="59.5703125" customWidth="1"/>
    <col min="4611" max="4611" width="10.7109375" customWidth="1"/>
    <col min="4612" max="4613" width="7.85546875" customWidth="1"/>
    <col min="4614" max="4614" width="8" customWidth="1"/>
    <col min="4615" max="4620" width="7.7109375" customWidth="1"/>
    <col min="4621" max="4623" width="0" hidden="1" customWidth="1"/>
    <col min="4624" max="4624" width="10.7109375" customWidth="1"/>
    <col min="4625" max="4626" width="9.7109375" customWidth="1"/>
    <col min="4629" max="4629" width="13.7109375" bestFit="1" customWidth="1"/>
    <col min="4866" max="4866" width="59.5703125" customWidth="1"/>
    <col min="4867" max="4867" width="10.7109375" customWidth="1"/>
    <col min="4868" max="4869" width="7.85546875" customWidth="1"/>
    <col min="4870" max="4870" width="8" customWidth="1"/>
    <col min="4871" max="4876" width="7.7109375" customWidth="1"/>
    <col min="4877" max="4879" width="0" hidden="1" customWidth="1"/>
    <col min="4880" max="4880" width="10.7109375" customWidth="1"/>
    <col min="4881" max="4882" width="9.7109375" customWidth="1"/>
    <col min="4885" max="4885" width="13.7109375" bestFit="1" customWidth="1"/>
    <col min="5122" max="5122" width="59.5703125" customWidth="1"/>
    <col min="5123" max="5123" width="10.7109375" customWidth="1"/>
    <col min="5124" max="5125" width="7.85546875" customWidth="1"/>
    <col min="5126" max="5126" width="8" customWidth="1"/>
    <col min="5127" max="5132" width="7.7109375" customWidth="1"/>
    <col min="5133" max="5135" width="0" hidden="1" customWidth="1"/>
    <col min="5136" max="5136" width="10.7109375" customWidth="1"/>
    <col min="5137" max="5138" width="9.7109375" customWidth="1"/>
    <col min="5141" max="5141" width="13.7109375" bestFit="1" customWidth="1"/>
    <col min="5378" max="5378" width="59.5703125" customWidth="1"/>
    <col min="5379" max="5379" width="10.7109375" customWidth="1"/>
    <col min="5380" max="5381" width="7.85546875" customWidth="1"/>
    <col min="5382" max="5382" width="8" customWidth="1"/>
    <col min="5383" max="5388" width="7.7109375" customWidth="1"/>
    <col min="5389" max="5391" width="0" hidden="1" customWidth="1"/>
    <col min="5392" max="5392" width="10.7109375" customWidth="1"/>
    <col min="5393" max="5394" width="9.7109375" customWidth="1"/>
    <col min="5397" max="5397" width="13.7109375" bestFit="1" customWidth="1"/>
    <col min="5634" max="5634" width="59.5703125" customWidth="1"/>
    <col min="5635" max="5635" width="10.7109375" customWidth="1"/>
    <col min="5636" max="5637" width="7.85546875" customWidth="1"/>
    <col min="5638" max="5638" width="8" customWidth="1"/>
    <col min="5639" max="5644" width="7.7109375" customWidth="1"/>
    <col min="5645" max="5647" width="0" hidden="1" customWidth="1"/>
    <col min="5648" max="5648" width="10.7109375" customWidth="1"/>
    <col min="5649" max="5650" width="9.7109375" customWidth="1"/>
    <col min="5653" max="5653" width="13.7109375" bestFit="1" customWidth="1"/>
    <col min="5890" max="5890" width="59.5703125" customWidth="1"/>
    <col min="5891" max="5891" width="10.7109375" customWidth="1"/>
    <col min="5892" max="5893" width="7.85546875" customWidth="1"/>
    <col min="5894" max="5894" width="8" customWidth="1"/>
    <col min="5895" max="5900" width="7.7109375" customWidth="1"/>
    <col min="5901" max="5903" width="0" hidden="1" customWidth="1"/>
    <col min="5904" max="5904" width="10.7109375" customWidth="1"/>
    <col min="5905" max="5906" width="9.7109375" customWidth="1"/>
    <col min="5909" max="5909" width="13.7109375" bestFit="1" customWidth="1"/>
    <col min="6146" max="6146" width="59.5703125" customWidth="1"/>
    <col min="6147" max="6147" width="10.7109375" customWidth="1"/>
    <col min="6148" max="6149" width="7.85546875" customWidth="1"/>
    <col min="6150" max="6150" width="8" customWidth="1"/>
    <col min="6151" max="6156" width="7.7109375" customWidth="1"/>
    <col min="6157" max="6159" width="0" hidden="1" customWidth="1"/>
    <col min="6160" max="6160" width="10.7109375" customWidth="1"/>
    <col min="6161" max="6162" width="9.7109375" customWidth="1"/>
    <col min="6165" max="6165" width="13.7109375" bestFit="1" customWidth="1"/>
    <col min="6402" max="6402" width="59.5703125" customWidth="1"/>
    <col min="6403" max="6403" width="10.7109375" customWidth="1"/>
    <col min="6404" max="6405" width="7.85546875" customWidth="1"/>
    <col min="6406" max="6406" width="8" customWidth="1"/>
    <col min="6407" max="6412" width="7.7109375" customWidth="1"/>
    <col min="6413" max="6415" width="0" hidden="1" customWidth="1"/>
    <col min="6416" max="6416" width="10.7109375" customWidth="1"/>
    <col min="6417" max="6418" width="9.7109375" customWidth="1"/>
    <col min="6421" max="6421" width="13.7109375" bestFit="1" customWidth="1"/>
    <col min="6658" max="6658" width="59.5703125" customWidth="1"/>
    <col min="6659" max="6659" width="10.7109375" customWidth="1"/>
    <col min="6660" max="6661" width="7.85546875" customWidth="1"/>
    <col min="6662" max="6662" width="8" customWidth="1"/>
    <col min="6663" max="6668" width="7.7109375" customWidth="1"/>
    <col min="6669" max="6671" width="0" hidden="1" customWidth="1"/>
    <col min="6672" max="6672" width="10.7109375" customWidth="1"/>
    <col min="6673" max="6674" width="9.7109375" customWidth="1"/>
    <col min="6677" max="6677" width="13.7109375" bestFit="1" customWidth="1"/>
    <col min="6914" max="6914" width="59.5703125" customWidth="1"/>
    <col min="6915" max="6915" width="10.7109375" customWidth="1"/>
    <col min="6916" max="6917" width="7.85546875" customWidth="1"/>
    <col min="6918" max="6918" width="8" customWidth="1"/>
    <col min="6919" max="6924" width="7.7109375" customWidth="1"/>
    <col min="6925" max="6927" width="0" hidden="1" customWidth="1"/>
    <col min="6928" max="6928" width="10.7109375" customWidth="1"/>
    <col min="6929" max="6930" width="9.7109375" customWidth="1"/>
    <col min="6933" max="6933" width="13.7109375" bestFit="1" customWidth="1"/>
    <col min="7170" max="7170" width="59.5703125" customWidth="1"/>
    <col min="7171" max="7171" width="10.7109375" customWidth="1"/>
    <col min="7172" max="7173" width="7.85546875" customWidth="1"/>
    <col min="7174" max="7174" width="8" customWidth="1"/>
    <col min="7175" max="7180" width="7.7109375" customWidth="1"/>
    <col min="7181" max="7183" width="0" hidden="1" customWidth="1"/>
    <col min="7184" max="7184" width="10.7109375" customWidth="1"/>
    <col min="7185" max="7186" width="9.7109375" customWidth="1"/>
    <col min="7189" max="7189" width="13.7109375" bestFit="1" customWidth="1"/>
    <col min="7426" max="7426" width="59.5703125" customWidth="1"/>
    <col min="7427" max="7427" width="10.7109375" customWidth="1"/>
    <col min="7428" max="7429" width="7.85546875" customWidth="1"/>
    <col min="7430" max="7430" width="8" customWidth="1"/>
    <col min="7431" max="7436" width="7.7109375" customWidth="1"/>
    <col min="7437" max="7439" width="0" hidden="1" customWidth="1"/>
    <col min="7440" max="7440" width="10.7109375" customWidth="1"/>
    <col min="7441" max="7442" width="9.7109375" customWidth="1"/>
    <col min="7445" max="7445" width="13.7109375" bestFit="1" customWidth="1"/>
    <col min="7682" max="7682" width="59.5703125" customWidth="1"/>
    <col min="7683" max="7683" width="10.7109375" customWidth="1"/>
    <col min="7684" max="7685" width="7.85546875" customWidth="1"/>
    <col min="7686" max="7686" width="8" customWidth="1"/>
    <col min="7687" max="7692" width="7.7109375" customWidth="1"/>
    <col min="7693" max="7695" width="0" hidden="1" customWidth="1"/>
    <col min="7696" max="7696" width="10.7109375" customWidth="1"/>
    <col min="7697" max="7698" width="9.7109375" customWidth="1"/>
    <col min="7701" max="7701" width="13.7109375" bestFit="1" customWidth="1"/>
    <col min="7938" max="7938" width="59.5703125" customWidth="1"/>
    <col min="7939" max="7939" width="10.7109375" customWidth="1"/>
    <col min="7940" max="7941" width="7.85546875" customWidth="1"/>
    <col min="7942" max="7942" width="8" customWidth="1"/>
    <col min="7943" max="7948" width="7.7109375" customWidth="1"/>
    <col min="7949" max="7951" width="0" hidden="1" customWidth="1"/>
    <col min="7952" max="7952" width="10.7109375" customWidth="1"/>
    <col min="7953" max="7954" width="9.7109375" customWidth="1"/>
    <col min="7957" max="7957" width="13.7109375" bestFit="1" customWidth="1"/>
    <col min="8194" max="8194" width="59.5703125" customWidth="1"/>
    <col min="8195" max="8195" width="10.7109375" customWidth="1"/>
    <col min="8196" max="8197" width="7.85546875" customWidth="1"/>
    <col min="8198" max="8198" width="8" customWidth="1"/>
    <col min="8199" max="8204" width="7.7109375" customWidth="1"/>
    <col min="8205" max="8207" width="0" hidden="1" customWidth="1"/>
    <col min="8208" max="8208" width="10.7109375" customWidth="1"/>
    <col min="8209" max="8210" width="9.7109375" customWidth="1"/>
    <col min="8213" max="8213" width="13.7109375" bestFit="1" customWidth="1"/>
    <col min="8450" max="8450" width="59.5703125" customWidth="1"/>
    <col min="8451" max="8451" width="10.7109375" customWidth="1"/>
    <col min="8452" max="8453" width="7.85546875" customWidth="1"/>
    <col min="8454" max="8454" width="8" customWidth="1"/>
    <col min="8455" max="8460" width="7.7109375" customWidth="1"/>
    <col min="8461" max="8463" width="0" hidden="1" customWidth="1"/>
    <col min="8464" max="8464" width="10.7109375" customWidth="1"/>
    <col min="8465" max="8466" width="9.7109375" customWidth="1"/>
    <col min="8469" max="8469" width="13.7109375" bestFit="1" customWidth="1"/>
    <col min="8706" max="8706" width="59.5703125" customWidth="1"/>
    <col min="8707" max="8707" width="10.7109375" customWidth="1"/>
    <col min="8708" max="8709" width="7.85546875" customWidth="1"/>
    <col min="8710" max="8710" width="8" customWidth="1"/>
    <col min="8711" max="8716" width="7.7109375" customWidth="1"/>
    <col min="8717" max="8719" width="0" hidden="1" customWidth="1"/>
    <col min="8720" max="8720" width="10.7109375" customWidth="1"/>
    <col min="8721" max="8722" width="9.7109375" customWidth="1"/>
    <col min="8725" max="8725" width="13.7109375" bestFit="1" customWidth="1"/>
    <col min="8962" max="8962" width="59.5703125" customWidth="1"/>
    <col min="8963" max="8963" width="10.7109375" customWidth="1"/>
    <col min="8964" max="8965" width="7.85546875" customWidth="1"/>
    <col min="8966" max="8966" width="8" customWidth="1"/>
    <col min="8967" max="8972" width="7.7109375" customWidth="1"/>
    <col min="8973" max="8975" width="0" hidden="1" customWidth="1"/>
    <col min="8976" max="8976" width="10.7109375" customWidth="1"/>
    <col min="8977" max="8978" width="9.7109375" customWidth="1"/>
    <col min="8981" max="8981" width="13.7109375" bestFit="1" customWidth="1"/>
    <col min="9218" max="9218" width="59.5703125" customWidth="1"/>
    <col min="9219" max="9219" width="10.7109375" customWidth="1"/>
    <col min="9220" max="9221" width="7.85546875" customWidth="1"/>
    <col min="9222" max="9222" width="8" customWidth="1"/>
    <col min="9223" max="9228" width="7.7109375" customWidth="1"/>
    <col min="9229" max="9231" width="0" hidden="1" customWidth="1"/>
    <col min="9232" max="9232" width="10.7109375" customWidth="1"/>
    <col min="9233" max="9234" width="9.7109375" customWidth="1"/>
    <col min="9237" max="9237" width="13.7109375" bestFit="1" customWidth="1"/>
    <col min="9474" max="9474" width="59.5703125" customWidth="1"/>
    <col min="9475" max="9475" width="10.7109375" customWidth="1"/>
    <col min="9476" max="9477" width="7.85546875" customWidth="1"/>
    <col min="9478" max="9478" width="8" customWidth="1"/>
    <col min="9479" max="9484" width="7.7109375" customWidth="1"/>
    <col min="9485" max="9487" width="0" hidden="1" customWidth="1"/>
    <col min="9488" max="9488" width="10.7109375" customWidth="1"/>
    <col min="9489" max="9490" width="9.7109375" customWidth="1"/>
    <col min="9493" max="9493" width="13.7109375" bestFit="1" customWidth="1"/>
    <col min="9730" max="9730" width="59.5703125" customWidth="1"/>
    <col min="9731" max="9731" width="10.7109375" customWidth="1"/>
    <col min="9732" max="9733" width="7.85546875" customWidth="1"/>
    <col min="9734" max="9734" width="8" customWidth="1"/>
    <col min="9735" max="9740" width="7.7109375" customWidth="1"/>
    <col min="9741" max="9743" width="0" hidden="1" customWidth="1"/>
    <col min="9744" max="9744" width="10.7109375" customWidth="1"/>
    <col min="9745" max="9746" width="9.7109375" customWidth="1"/>
    <col min="9749" max="9749" width="13.7109375" bestFit="1" customWidth="1"/>
    <col min="9986" max="9986" width="59.5703125" customWidth="1"/>
    <col min="9987" max="9987" width="10.7109375" customWidth="1"/>
    <col min="9988" max="9989" width="7.85546875" customWidth="1"/>
    <col min="9990" max="9990" width="8" customWidth="1"/>
    <col min="9991" max="9996" width="7.7109375" customWidth="1"/>
    <col min="9997" max="9999" width="0" hidden="1" customWidth="1"/>
    <col min="10000" max="10000" width="10.7109375" customWidth="1"/>
    <col min="10001" max="10002" width="9.7109375" customWidth="1"/>
    <col min="10005" max="10005" width="13.7109375" bestFit="1" customWidth="1"/>
    <col min="10242" max="10242" width="59.5703125" customWidth="1"/>
    <col min="10243" max="10243" width="10.7109375" customWidth="1"/>
    <col min="10244" max="10245" width="7.85546875" customWidth="1"/>
    <col min="10246" max="10246" width="8" customWidth="1"/>
    <col min="10247" max="10252" width="7.7109375" customWidth="1"/>
    <col min="10253" max="10255" width="0" hidden="1" customWidth="1"/>
    <col min="10256" max="10256" width="10.7109375" customWidth="1"/>
    <col min="10257" max="10258" width="9.7109375" customWidth="1"/>
    <col min="10261" max="10261" width="13.7109375" bestFit="1" customWidth="1"/>
    <col min="10498" max="10498" width="59.5703125" customWidth="1"/>
    <col min="10499" max="10499" width="10.7109375" customWidth="1"/>
    <col min="10500" max="10501" width="7.85546875" customWidth="1"/>
    <col min="10502" max="10502" width="8" customWidth="1"/>
    <col min="10503" max="10508" width="7.7109375" customWidth="1"/>
    <col min="10509" max="10511" width="0" hidden="1" customWidth="1"/>
    <col min="10512" max="10512" width="10.7109375" customWidth="1"/>
    <col min="10513" max="10514" width="9.7109375" customWidth="1"/>
    <col min="10517" max="10517" width="13.7109375" bestFit="1" customWidth="1"/>
    <col min="10754" max="10754" width="59.5703125" customWidth="1"/>
    <col min="10755" max="10755" width="10.7109375" customWidth="1"/>
    <col min="10756" max="10757" width="7.85546875" customWidth="1"/>
    <col min="10758" max="10758" width="8" customWidth="1"/>
    <col min="10759" max="10764" width="7.7109375" customWidth="1"/>
    <col min="10765" max="10767" width="0" hidden="1" customWidth="1"/>
    <col min="10768" max="10768" width="10.7109375" customWidth="1"/>
    <col min="10769" max="10770" width="9.7109375" customWidth="1"/>
    <col min="10773" max="10773" width="13.7109375" bestFit="1" customWidth="1"/>
    <col min="11010" max="11010" width="59.5703125" customWidth="1"/>
    <col min="11011" max="11011" width="10.7109375" customWidth="1"/>
    <col min="11012" max="11013" width="7.85546875" customWidth="1"/>
    <col min="11014" max="11014" width="8" customWidth="1"/>
    <col min="11015" max="11020" width="7.7109375" customWidth="1"/>
    <col min="11021" max="11023" width="0" hidden="1" customWidth="1"/>
    <col min="11024" max="11024" width="10.7109375" customWidth="1"/>
    <col min="11025" max="11026" width="9.7109375" customWidth="1"/>
    <col min="11029" max="11029" width="13.7109375" bestFit="1" customWidth="1"/>
    <col min="11266" max="11266" width="59.5703125" customWidth="1"/>
    <col min="11267" max="11267" width="10.7109375" customWidth="1"/>
    <col min="11268" max="11269" width="7.85546875" customWidth="1"/>
    <col min="11270" max="11270" width="8" customWidth="1"/>
    <col min="11271" max="11276" width="7.7109375" customWidth="1"/>
    <col min="11277" max="11279" width="0" hidden="1" customWidth="1"/>
    <col min="11280" max="11280" width="10.7109375" customWidth="1"/>
    <col min="11281" max="11282" width="9.7109375" customWidth="1"/>
    <col min="11285" max="11285" width="13.7109375" bestFit="1" customWidth="1"/>
    <col min="11522" max="11522" width="59.5703125" customWidth="1"/>
    <col min="11523" max="11523" width="10.7109375" customWidth="1"/>
    <col min="11524" max="11525" width="7.85546875" customWidth="1"/>
    <col min="11526" max="11526" width="8" customWidth="1"/>
    <col min="11527" max="11532" width="7.7109375" customWidth="1"/>
    <col min="11533" max="11535" width="0" hidden="1" customWidth="1"/>
    <col min="11536" max="11536" width="10.7109375" customWidth="1"/>
    <col min="11537" max="11538" width="9.7109375" customWidth="1"/>
    <col min="11541" max="11541" width="13.7109375" bestFit="1" customWidth="1"/>
    <col min="11778" max="11778" width="59.5703125" customWidth="1"/>
    <col min="11779" max="11779" width="10.7109375" customWidth="1"/>
    <col min="11780" max="11781" width="7.85546875" customWidth="1"/>
    <col min="11782" max="11782" width="8" customWidth="1"/>
    <col min="11783" max="11788" width="7.7109375" customWidth="1"/>
    <col min="11789" max="11791" width="0" hidden="1" customWidth="1"/>
    <col min="11792" max="11792" width="10.7109375" customWidth="1"/>
    <col min="11793" max="11794" width="9.7109375" customWidth="1"/>
    <col min="11797" max="11797" width="13.7109375" bestFit="1" customWidth="1"/>
    <col min="12034" max="12034" width="59.5703125" customWidth="1"/>
    <col min="12035" max="12035" width="10.7109375" customWidth="1"/>
    <col min="12036" max="12037" width="7.85546875" customWidth="1"/>
    <col min="12038" max="12038" width="8" customWidth="1"/>
    <col min="12039" max="12044" width="7.7109375" customWidth="1"/>
    <col min="12045" max="12047" width="0" hidden="1" customWidth="1"/>
    <col min="12048" max="12048" width="10.7109375" customWidth="1"/>
    <col min="12049" max="12050" width="9.7109375" customWidth="1"/>
    <col min="12053" max="12053" width="13.7109375" bestFit="1" customWidth="1"/>
    <col min="12290" max="12290" width="59.5703125" customWidth="1"/>
    <col min="12291" max="12291" width="10.7109375" customWidth="1"/>
    <col min="12292" max="12293" width="7.85546875" customWidth="1"/>
    <col min="12294" max="12294" width="8" customWidth="1"/>
    <col min="12295" max="12300" width="7.7109375" customWidth="1"/>
    <col min="12301" max="12303" width="0" hidden="1" customWidth="1"/>
    <col min="12304" max="12304" width="10.7109375" customWidth="1"/>
    <col min="12305" max="12306" width="9.7109375" customWidth="1"/>
    <col min="12309" max="12309" width="13.7109375" bestFit="1" customWidth="1"/>
    <col min="12546" max="12546" width="59.5703125" customWidth="1"/>
    <col min="12547" max="12547" width="10.7109375" customWidth="1"/>
    <col min="12548" max="12549" width="7.85546875" customWidth="1"/>
    <col min="12550" max="12550" width="8" customWidth="1"/>
    <col min="12551" max="12556" width="7.7109375" customWidth="1"/>
    <col min="12557" max="12559" width="0" hidden="1" customWidth="1"/>
    <col min="12560" max="12560" width="10.7109375" customWidth="1"/>
    <col min="12561" max="12562" width="9.7109375" customWidth="1"/>
    <col min="12565" max="12565" width="13.7109375" bestFit="1" customWidth="1"/>
    <col min="12802" max="12802" width="59.5703125" customWidth="1"/>
    <col min="12803" max="12803" width="10.7109375" customWidth="1"/>
    <col min="12804" max="12805" width="7.85546875" customWidth="1"/>
    <col min="12806" max="12806" width="8" customWidth="1"/>
    <col min="12807" max="12812" width="7.7109375" customWidth="1"/>
    <col min="12813" max="12815" width="0" hidden="1" customWidth="1"/>
    <col min="12816" max="12816" width="10.7109375" customWidth="1"/>
    <col min="12817" max="12818" width="9.7109375" customWidth="1"/>
    <col min="12821" max="12821" width="13.7109375" bestFit="1" customWidth="1"/>
    <col min="13058" max="13058" width="59.5703125" customWidth="1"/>
    <col min="13059" max="13059" width="10.7109375" customWidth="1"/>
    <col min="13060" max="13061" width="7.85546875" customWidth="1"/>
    <col min="13062" max="13062" width="8" customWidth="1"/>
    <col min="13063" max="13068" width="7.7109375" customWidth="1"/>
    <col min="13069" max="13071" width="0" hidden="1" customWidth="1"/>
    <col min="13072" max="13072" width="10.7109375" customWidth="1"/>
    <col min="13073" max="13074" width="9.7109375" customWidth="1"/>
    <col min="13077" max="13077" width="13.7109375" bestFit="1" customWidth="1"/>
    <col min="13314" max="13314" width="59.5703125" customWidth="1"/>
    <col min="13315" max="13315" width="10.7109375" customWidth="1"/>
    <col min="13316" max="13317" width="7.85546875" customWidth="1"/>
    <col min="13318" max="13318" width="8" customWidth="1"/>
    <col min="13319" max="13324" width="7.7109375" customWidth="1"/>
    <col min="13325" max="13327" width="0" hidden="1" customWidth="1"/>
    <col min="13328" max="13328" width="10.7109375" customWidth="1"/>
    <col min="13329" max="13330" width="9.7109375" customWidth="1"/>
    <col min="13333" max="13333" width="13.7109375" bestFit="1" customWidth="1"/>
    <col min="13570" max="13570" width="59.5703125" customWidth="1"/>
    <col min="13571" max="13571" width="10.7109375" customWidth="1"/>
    <col min="13572" max="13573" width="7.85546875" customWidth="1"/>
    <col min="13574" max="13574" width="8" customWidth="1"/>
    <col min="13575" max="13580" width="7.7109375" customWidth="1"/>
    <col min="13581" max="13583" width="0" hidden="1" customWidth="1"/>
    <col min="13584" max="13584" width="10.7109375" customWidth="1"/>
    <col min="13585" max="13586" width="9.7109375" customWidth="1"/>
    <col min="13589" max="13589" width="13.7109375" bestFit="1" customWidth="1"/>
    <col min="13826" max="13826" width="59.5703125" customWidth="1"/>
    <col min="13827" max="13827" width="10.7109375" customWidth="1"/>
    <col min="13828" max="13829" width="7.85546875" customWidth="1"/>
    <col min="13830" max="13830" width="8" customWidth="1"/>
    <col min="13831" max="13836" width="7.7109375" customWidth="1"/>
    <col min="13837" max="13839" width="0" hidden="1" customWidth="1"/>
    <col min="13840" max="13840" width="10.7109375" customWidth="1"/>
    <col min="13841" max="13842" width="9.7109375" customWidth="1"/>
    <col min="13845" max="13845" width="13.7109375" bestFit="1" customWidth="1"/>
    <col min="14082" max="14082" width="59.5703125" customWidth="1"/>
    <col min="14083" max="14083" width="10.7109375" customWidth="1"/>
    <col min="14084" max="14085" width="7.85546875" customWidth="1"/>
    <col min="14086" max="14086" width="8" customWidth="1"/>
    <col min="14087" max="14092" width="7.7109375" customWidth="1"/>
    <col min="14093" max="14095" width="0" hidden="1" customWidth="1"/>
    <col min="14096" max="14096" width="10.7109375" customWidth="1"/>
    <col min="14097" max="14098" width="9.7109375" customWidth="1"/>
    <col min="14101" max="14101" width="13.7109375" bestFit="1" customWidth="1"/>
    <col min="14338" max="14338" width="59.5703125" customWidth="1"/>
    <col min="14339" max="14339" width="10.7109375" customWidth="1"/>
    <col min="14340" max="14341" width="7.85546875" customWidth="1"/>
    <col min="14342" max="14342" width="8" customWidth="1"/>
    <col min="14343" max="14348" width="7.7109375" customWidth="1"/>
    <col min="14349" max="14351" width="0" hidden="1" customWidth="1"/>
    <col min="14352" max="14352" width="10.7109375" customWidth="1"/>
    <col min="14353" max="14354" width="9.7109375" customWidth="1"/>
    <col min="14357" max="14357" width="13.7109375" bestFit="1" customWidth="1"/>
    <col min="14594" max="14594" width="59.5703125" customWidth="1"/>
    <col min="14595" max="14595" width="10.7109375" customWidth="1"/>
    <col min="14596" max="14597" width="7.85546875" customWidth="1"/>
    <col min="14598" max="14598" width="8" customWidth="1"/>
    <col min="14599" max="14604" width="7.7109375" customWidth="1"/>
    <col min="14605" max="14607" width="0" hidden="1" customWidth="1"/>
    <col min="14608" max="14608" width="10.7109375" customWidth="1"/>
    <col min="14609" max="14610" width="9.7109375" customWidth="1"/>
    <col min="14613" max="14613" width="13.7109375" bestFit="1" customWidth="1"/>
    <col min="14850" max="14850" width="59.5703125" customWidth="1"/>
    <col min="14851" max="14851" width="10.7109375" customWidth="1"/>
    <col min="14852" max="14853" width="7.85546875" customWidth="1"/>
    <col min="14854" max="14854" width="8" customWidth="1"/>
    <col min="14855" max="14860" width="7.7109375" customWidth="1"/>
    <col min="14861" max="14863" width="0" hidden="1" customWidth="1"/>
    <col min="14864" max="14864" width="10.7109375" customWidth="1"/>
    <col min="14865" max="14866" width="9.7109375" customWidth="1"/>
    <col min="14869" max="14869" width="13.7109375" bestFit="1" customWidth="1"/>
    <col min="15106" max="15106" width="59.5703125" customWidth="1"/>
    <col min="15107" max="15107" width="10.7109375" customWidth="1"/>
    <col min="15108" max="15109" width="7.85546875" customWidth="1"/>
    <col min="15110" max="15110" width="8" customWidth="1"/>
    <col min="15111" max="15116" width="7.7109375" customWidth="1"/>
    <col min="15117" max="15119" width="0" hidden="1" customWidth="1"/>
    <col min="15120" max="15120" width="10.7109375" customWidth="1"/>
    <col min="15121" max="15122" width="9.7109375" customWidth="1"/>
    <col min="15125" max="15125" width="13.7109375" bestFit="1" customWidth="1"/>
    <col min="15362" max="15362" width="59.5703125" customWidth="1"/>
    <col min="15363" max="15363" width="10.7109375" customWidth="1"/>
    <col min="15364" max="15365" width="7.85546875" customWidth="1"/>
    <col min="15366" max="15366" width="8" customWidth="1"/>
    <col min="15367" max="15372" width="7.7109375" customWidth="1"/>
    <col min="15373" max="15375" width="0" hidden="1" customWidth="1"/>
    <col min="15376" max="15376" width="10.7109375" customWidth="1"/>
    <col min="15377" max="15378" width="9.7109375" customWidth="1"/>
    <col min="15381" max="15381" width="13.7109375" bestFit="1" customWidth="1"/>
    <col min="15618" max="15618" width="59.5703125" customWidth="1"/>
    <col min="15619" max="15619" width="10.7109375" customWidth="1"/>
    <col min="15620" max="15621" width="7.85546875" customWidth="1"/>
    <col min="15622" max="15622" width="8" customWidth="1"/>
    <col min="15623" max="15628" width="7.7109375" customWidth="1"/>
    <col min="15629" max="15631" width="0" hidden="1" customWidth="1"/>
    <col min="15632" max="15632" width="10.7109375" customWidth="1"/>
    <col min="15633" max="15634" width="9.7109375" customWidth="1"/>
    <col min="15637" max="15637" width="13.7109375" bestFit="1" customWidth="1"/>
    <col min="15874" max="15874" width="59.5703125" customWidth="1"/>
    <col min="15875" max="15875" width="10.7109375" customWidth="1"/>
    <col min="15876" max="15877" width="7.85546875" customWidth="1"/>
    <col min="15878" max="15878" width="8" customWidth="1"/>
    <col min="15879" max="15884" width="7.7109375" customWidth="1"/>
    <col min="15885" max="15887" width="0" hidden="1" customWidth="1"/>
    <col min="15888" max="15888" width="10.7109375" customWidth="1"/>
    <col min="15889" max="15890" width="9.7109375" customWidth="1"/>
    <col min="15893" max="15893" width="13.7109375" bestFit="1" customWidth="1"/>
    <col min="16130" max="16130" width="59.5703125" customWidth="1"/>
    <col min="16131" max="16131" width="10.7109375" customWidth="1"/>
    <col min="16132" max="16133" width="7.85546875" customWidth="1"/>
    <col min="16134" max="16134" width="8" customWidth="1"/>
    <col min="16135" max="16140" width="7.7109375" customWidth="1"/>
    <col min="16141" max="16143" width="0" hidden="1" customWidth="1"/>
    <col min="16144" max="16144" width="10.7109375" customWidth="1"/>
    <col min="16145" max="16146" width="9.7109375" customWidth="1"/>
    <col min="16149" max="16149" width="13.7109375" bestFit="1" customWidth="1"/>
  </cols>
  <sheetData>
    <row r="1" spans="1:22" x14ac:dyDescent="0.25"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1"/>
      <c r="P1" s="1"/>
      <c r="Q1" s="1"/>
      <c r="R1" s="1"/>
    </row>
    <row r="2" spans="1:22" ht="15.75" x14ac:dyDescent="0.25">
      <c r="B2" s="36" t="s">
        <v>63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22" ht="16.5" customHeight="1" x14ac:dyDescent="0.25"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22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T4" s="1"/>
      <c r="U4" s="1"/>
      <c r="V4" s="1"/>
    </row>
    <row r="5" spans="1:22" ht="21" customHeight="1" x14ac:dyDescent="0.25">
      <c r="B5" s="39" t="s">
        <v>1</v>
      </c>
      <c r="C5" s="31" t="s">
        <v>61</v>
      </c>
      <c r="D5" s="41" t="s">
        <v>2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  <c r="Q5" s="44" t="s">
        <v>41</v>
      </c>
      <c r="R5" s="45"/>
      <c r="T5" s="1"/>
      <c r="U5" s="1"/>
      <c r="V5" s="1"/>
    </row>
    <row r="6" spans="1:22" ht="31.5" customHeight="1" x14ac:dyDescent="0.25">
      <c r="A6" s="1"/>
      <c r="B6" s="40"/>
      <c r="C6" s="4" t="s">
        <v>62</v>
      </c>
      <c r="D6" s="4" t="s">
        <v>42</v>
      </c>
      <c r="E6" s="4" t="s">
        <v>43</v>
      </c>
      <c r="F6" s="4" t="s">
        <v>44</v>
      </c>
      <c r="G6" s="4" t="s">
        <v>45</v>
      </c>
      <c r="H6" s="4" t="s">
        <v>46</v>
      </c>
      <c r="I6" s="4" t="s">
        <v>47</v>
      </c>
      <c r="J6" s="4" t="s">
        <v>48</v>
      </c>
      <c r="K6" s="4" t="s">
        <v>49</v>
      </c>
      <c r="L6" s="4" t="s">
        <v>50</v>
      </c>
      <c r="M6" s="4" t="s">
        <v>51</v>
      </c>
      <c r="N6" s="4" t="s">
        <v>52</v>
      </c>
      <c r="O6" s="4" t="s">
        <v>53</v>
      </c>
      <c r="P6" s="4" t="s">
        <v>64</v>
      </c>
      <c r="Q6" s="32" t="s">
        <v>5</v>
      </c>
      <c r="R6" s="33" t="s">
        <v>4</v>
      </c>
      <c r="T6" s="1"/>
      <c r="U6" s="1"/>
      <c r="V6" s="1"/>
    </row>
    <row r="7" spans="1:22" ht="21" customHeight="1" x14ac:dyDescent="0.25">
      <c r="A7" s="1"/>
      <c r="B7" s="8" t="s">
        <v>54</v>
      </c>
      <c r="C7" s="9">
        <f>+C8+C40</f>
        <v>4411.6636099999996</v>
      </c>
      <c r="D7" s="9">
        <f>+D8+D40</f>
        <v>414.77870000000007</v>
      </c>
      <c r="E7" s="9">
        <f t="shared" ref="E7:O7" si="0">+E8+E40</f>
        <v>320.23020000000002</v>
      </c>
      <c r="F7" s="9">
        <f t="shared" si="0"/>
        <v>362.80039999999997</v>
      </c>
      <c r="G7" s="9">
        <f t="shared" si="0"/>
        <v>597.17500000000007</v>
      </c>
      <c r="H7" s="9">
        <f t="shared" si="0"/>
        <v>490.37040000000007</v>
      </c>
      <c r="I7" s="9">
        <f t="shared" si="0"/>
        <v>378.87169999999998</v>
      </c>
      <c r="J7" s="9">
        <f t="shared" si="0"/>
        <v>393.57030000000009</v>
      </c>
      <c r="K7" s="9">
        <f t="shared" si="0"/>
        <v>359.68510000000009</v>
      </c>
      <c r="L7" s="9">
        <f t="shared" si="0"/>
        <v>327.70400000000006</v>
      </c>
      <c r="M7" s="9">
        <f t="shared" si="0"/>
        <v>398.47250000000003</v>
      </c>
      <c r="N7" s="9">
        <f t="shared" si="0"/>
        <v>358.93993</v>
      </c>
      <c r="O7" s="9">
        <f t="shared" si="0"/>
        <v>401.14080000000013</v>
      </c>
      <c r="P7" s="9">
        <f t="shared" ref="P7:P43" si="1">SUM(D7:O7)</f>
        <v>4803.7390300000015</v>
      </c>
      <c r="Q7" s="10">
        <f t="shared" ref="Q7:Q43" si="2">+P7-C7</f>
        <v>392.07542000000194</v>
      </c>
      <c r="R7" s="34">
        <f t="shared" ref="R7:R43" si="3">+Q7/C7*100</f>
        <v>8.8872465051795277</v>
      </c>
      <c r="S7" s="51"/>
      <c r="T7" s="13"/>
      <c r="U7" s="13"/>
      <c r="V7" s="1"/>
    </row>
    <row r="8" spans="1:22" ht="21" customHeight="1" x14ac:dyDescent="0.25">
      <c r="A8" s="1"/>
      <c r="B8" s="14" t="s">
        <v>7</v>
      </c>
      <c r="C8" s="15">
        <f>+C9+C12+C16+C17+C24+C32</f>
        <v>4238.0084099999995</v>
      </c>
      <c r="D8" s="15">
        <f>+D9+D12+D16+D17+D24+D32</f>
        <v>399.70040000000006</v>
      </c>
      <c r="E8" s="15">
        <f t="shared" ref="E8:O8" si="4">+E9+E12+E16+E17+E24+E32</f>
        <v>303.59010000000001</v>
      </c>
      <c r="F8" s="15">
        <f t="shared" si="4"/>
        <v>340.80299999999994</v>
      </c>
      <c r="G8" s="15">
        <f t="shared" si="4"/>
        <v>582.19140000000004</v>
      </c>
      <c r="H8" s="15">
        <f t="shared" si="4"/>
        <v>470.43550000000005</v>
      </c>
      <c r="I8" s="15">
        <f t="shared" si="4"/>
        <v>361.75569999999999</v>
      </c>
      <c r="J8" s="15">
        <f t="shared" si="4"/>
        <v>338.32430000000005</v>
      </c>
      <c r="K8" s="15">
        <f t="shared" si="4"/>
        <v>332.77640000000008</v>
      </c>
      <c r="L8" s="15">
        <f t="shared" si="4"/>
        <v>312.45230000000004</v>
      </c>
      <c r="M8" s="15">
        <f t="shared" si="4"/>
        <v>338.86490000000003</v>
      </c>
      <c r="N8" s="15">
        <f t="shared" si="4"/>
        <v>343.16852999999998</v>
      </c>
      <c r="O8" s="15">
        <f t="shared" si="4"/>
        <v>365.41690000000011</v>
      </c>
      <c r="P8" s="15">
        <f t="shared" si="1"/>
        <v>4489.4794300000012</v>
      </c>
      <c r="Q8" s="15">
        <f t="shared" si="2"/>
        <v>251.47102000000177</v>
      </c>
      <c r="R8" s="17">
        <f t="shared" si="3"/>
        <v>5.9337074321662753</v>
      </c>
      <c r="S8" s="51"/>
      <c r="T8" s="13"/>
      <c r="U8" s="13"/>
      <c r="V8" s="13"/>
    </row>
    <row r="9" spans="1:22" ht="21" customHeight="1" x14ac:dyDescent="0.25">
      <c r="A9" s="1"/>
      <c r="B9" s="18" t="s">
        <v>8</v>
      </c>
      <c r="C9" s="15">
        <f>SUM(C10:C11)</f>
        <v>1853.8768999999998</v>
      </c>
      <c r="D9" s="15">
        <f>SUM(D10:D11)</f>
        <v>175.58510000000001</v>
      </c>
      <c r="E9" s="15">
        <f t="shared" ref="E9:O9" si="5">SUM(E10:E11)</f>
        <v>147.51670000000001</v>
      </c>
      <c r="F9" s="15">
        <f t="shared" si="5"/>
        <v>160.75700000000001</v>
      </c>
      <c r="G9" s="15">
        <f t="shared" si="5"/>
        <v>153.71420000000001</v>
      </c>
      <c r="H9" s="15">
        <f t="shared" si="5"/>
        <v>164.67450000000002</v>
      </c>
      <c r="I9" s="15">
        <f t="shared" si="5"/>
        <v>160.87790000000001</v>
      </c>
      <c r="J9" s="15">
        <f t="shared" si="5"/>
        <v>153.77090000000004</v>
      </c>
      <c r="K9" s="15">
        <f t="shared" si="5"/>
        <v>159.94290000000001</v>
      </c>
      <c r="L9" s="15">
        <f t="shared" si="5"/>
        <v>153.15749999999997</v>
      </c>
      <c r="M9" s="15">
        <f t="shared" si="5"/>
        <v>164.28140000000002</v>
      </c>
      <c r="N9" s="15">
        <f t="shared" si="5"/>
        <v>170.53469999999999</v>
      </c>
      <c r="O9" s="15">
        <f t="shared" si="5"/>
        <v>183.68539999999999</v>
      </c>
      <c r="P9" s="15">
        <f t="shared" si="1"/>
        <v>1948.4982000000002</v>
      </c>
      <c r="Q9" s="15">
        <f t="shared" si="2"/>
        <v>94.621300000000474</v>
      </c>
      <c r="R9" s="17">
        <f t="shared" si="3"/>
        <v>5.1039688773294758</v>
      </c>
      <c r="S9" s="51"/>
      <c r="T9" s="13"/>
      <c r="U9" s="13"/>
      <c r="V9" s="13"/>
    </row>
    <row r="10" spans="1:22" ht="12.75" customHeight="1" x14ac:dyDescent="0.25">
      <c r="A10" s="1"/>
      <c r="B10" s="19" t="s">
        <v>9</v>
      </c>
      <c r="C10" s="20">
        <v>877.38839999999993</v>
      </c>
      <c r="D10" s="20">
        <v>93.400300000000016</v>
      </c>
      <c r="E10" s="20">
        <v>73.648800000000008</v>
      </c>
      <c r="F10" s="20">
        <v>71.001000000000005</v>
      </c>
      <c r="G10" s="20">
        <v>77.716400000000021</v>
      </c>
      <c r="H10" s="20">
        <v>76.726399999999998</v>
      </c>
      <c r="I10" s="20">
        <v>75.608500000000021</v>
      </c>
      <c r="J10" s="20">
        <v>72.349800000000016</v>
      </c>
      <c r="K10" s="20">
        <v>73.254700000000014</v>
      </c>
      <c r="L10" s="20">
        <v>72.33959999999999</v>
      </c>
      <c r="M10" s="20">
        <v>69.565800000000024</v>
      </c>
      <c r="N10" s="20">
        <v>72.422199999999989</v>
      </c>
      <c r="O10" s="20">
        <v>94.682899999999989</v>
      </c>
      <c r="P10" s="20">
        <f t="shared" si="1"/>
        <v>922.71640000000025</v>
      </c>
      <c r="Q10" s="20">
        <f t="shared" si="2"/>
        <v>45.328000000000316</v>
      </c>
      <c r="R10" s="22">
        <f t="shared" si="3"/>
        <v>5.1662410854759786</v>
      </c>
      <c r="S10" s="51"/>
      <c r="T10" s="13"/>
      <c r="U10" s="13"/>
      <c r="V10" s="13"/>
    </row>
    <row r="11" spans="1:22" ht="12.75" customHeight="1" x14ac:dyDescent="0.25">
      <c r="A11" s="1"/>
      <c r="B11" s="19" t="s">
        <v>10</v>
      </c>
      <c r="C11" s="20">
        <v>976.48849999999982</v>
      </c>
      <c r="D11" s="20">
        <v>82.18480000000001</v>
      </c>
      <c r="E11" s="20">
        <v>73.867899999999992</v>
      </c>
      <c r="F11" s="20">
        <v>89.756</v>
      </c>
      <c r="G11" s="20">
        <v>75.997799999999998</v>
      </c>
      <c r="H11" s="20">
        <v>87.948100000000011</v>
      </c>
      <c r="I11" s="20">
        <v>85.269400000000005</v>
      </c>
      <c r="J11" s="20">
        <v>81.42110000000001</v>
      </c>
      <c r="K11" s="20">
        <v>86.688199999999995</v>
      </c>
      <c r="L11" s="20">
        <v>80.817899999999995</v>
      </c>
      <c r="M11" s="20">
        <v>94.715600000000009</v>
      </c>
      <c r="N11" s="20">
        <v>98.112499999999983</v>
      </c>
      <c r="O11" s="20">
        <v>89.002499999999998</v>
      </c>
      <c r="P11" s="20">
        <f>SUM(D11:O11)</f>
        <v>1025.7818</v>
      </c>
      <c r="Q11" s="20">
        <f t="shared" si="2"/>
        <v>49.293300000000158</v>
      </c>
      <c r="R11" s="22">
        <f t="shared" si="3"/>
        <v>5.0480164384936606</v>
      </c>
      <c r="S11" s="51"/>
      <c r="T11" s="13"/>
      <c r="U11" s="13"/>
      <c r="V11" s="13"/>
    </row>
    <row r="12" spans="1:22" ht="21" customHeight="1" x14ac:dyDescent="0.25">
      <c r="A12" s="1"/>
      <c r="B12" s="18" t="s">
        <v>11</v>
      </c>
      <c r="C12" s="15">
        <f>SUM(C13:C15)</f>
        <v>1689.7606000000001</v>
      </c>
      <c r="D12" s="15">
        <f>SUM(D13:D15)</f>
        <v>162.44810000000001</v>
      </c>
      <c r="E12" s="15">
        <f t="shared" ref="E12:O12" si="6">SUM(E13:E15)</f>
        <v>104.58199999999999</v>
      </c>
      <c r="F12" s="15">
        <f t="shared" si="6"/>
        <v>121.21109999999999</v>
      </c>
      <c r="G12" s="15">
        <f t="shared" si="6"/>
        <v>333.14050000000003</v>
      </c>
      <c r="H12" s="15">
        <f t="shared" si="6"/>
        <v>223.0515</v>
      </c>
      <c r="I12" s="15">
        <f t="shared" si="6"/>
        <v>142.5067</v>
      </c>
      <c r="J12" s="15">
        <f t="shared" si="6"/>
        <v>128.5266</v>
      </c>
      <c r="K12" s="15">
        <f t="shared" si="6"/>
        <v>113.82780000000002</v>
      </c>
      <c r="L12" s="15">
        <f t="shared" si="6"/>
        <v>102.84520000000001</v>
      </c>
      <c r="M12" s="15">
        <f t="shared" si="6"/>
        <v>113.1277</v>
      </c>
      <c r="N12" s="15">
        <f t="shared" si="6"/>
        <v>107.553</v>
      </c>
      <c r="O12" s="15">
        <f t="shared" si="6"/>
        <v>120.30410000000001</v>
      </c>
      <c r="P12" s="15">
        <f t="shared" si="1"/>
        <v>1773.1243000000002</v>
      </c>
      <c r="Q12" s="15">
        <f t="shared" si="2"/>
        <v>83.363700000000108</v>
      </c>
      <c r="R12" s="17">
        <f t="shared" si="3"/>
        <v>4.9334621720970473</v>
      </c>
      <c r="S12" s="51"/>
      <c r="T12" s="13"/>
      <c r="U12" s="13"/>
      <c r="V12" s="13"/>
    </row>
    <row r="13" spans="1:22" ht="12.75" customHeight="1" x14ac:dyDescent="0.25">
      <c r="A13" s="1"/>
      <c r="B13" s="19" t="s">
        <v>9</v>
      </c>
      <c r="C13" s="20">
        <v>431.90430000000003</v>
      </c>
      <c r="D13" s="20">
        <v>1.7259</v>
      </c>
      <c r="E13" s="20">
        <v>2.6334</v>
      </c>
      <c r="F13" s="20">
        <v>17.8414</v>
      </c>
      <c r="G13" s="20">
        <v>220.709</v>
      </c>
      <c r="H13" s="20">
        <v>128.3476</v>
      </c>
      <c r="I13" s="20">
        <v>42.557900000000004</v>
      </c>
      <c r="J13" s="20">
        <v>10.496</v>
      </c>
      <c r="K13" s="20">
        <v>11.854099999999999</v>
      </c>
      <c r="L13" s="20">
        <v>8.9652000000000012</v>
      </c>
      <c r="M13" s="20">
        <v>8.6575000000000006</v>
      </c>
      <c r="N13" s="20">
        <v>4.8746999999999998</v>
      </c>
      <c r="O13" s="20">
        <v>8.5477000000000007</v>
      </c>
      <c r="P13" s="20">
        <f t="shared" si="1"/>
        <v>467.21040000000005</v>
      </c>
      <c r="Q13" s="20">
        <f t="shared" si="2"/>
        <v>35.306100000000015</v>
      </c>
      <c r="R13" s="22">
        <f t="shared" si="3"/>
        <v>8.1745192164097489</v>
      </c>
      <c r="S13" s="51"/>
      <c r="T13" s="13"/>
      <c r="U13" s="13"/>
      <c r="V13" s="13"/>
    </row>
    <row r="14" spans="1:22" ht="12.75" customHeight="1" x14ac:dyDescent="0.25">
      <c r="A14" s="1"/>
      <c r="B14" s="19" t="s">
        <v>12</v>
      </c>
      <c r="C14" s="20">
        <v>837.76149999999996</v>
      </c>
      <c r="D14" s="20">
        <v>111.70309999999999</v>
      </c>
      <c r="E14" s="20">
        <v>62.562199999999997</v>
      </c>
      <c r="F14" s="20">
        <v>66.33189999999999</v>
      </c>
      <c r="G14" s="20">
        <v>74.094399999999993</v>
      </c>
      <c r="H14" s="20">
        <v>67.746800000000007</v>
      </c>
      <c r="I14" s="20">
        <v>70.270499999999984</v>
      </c>
      <c r="J14" s="20">
        <v>87.390599999999992</v>
      </c>
      <c r="K14" s="20">
        <v>69.285300000000021</v>
      </c>
      <c r="L14" s="20">
        <v>59.602899999999998</v>
      </c>
      <c r="M14" s="20">
        <v>69.1952</v>
      </c>
      <c r="N14" s="20">
        <v>64.0488</v>
      </c>
      <c r="O14" s="20">
        <v>68.997100000000003</v>
      </c>
      <c r="P14" s="20">
        <f t="shared" si="1"/>
        <v>871.22879999999998</v>
      </c>
      <c r="Q14" s="20">
        <f t="shared" si="2"/>
        <v>33.467300000000023</v>
      </c>
      <c r="R14" s="22">
        <f t="shared" si="3"/>
        <v>3.99484817576363</v>
      </c>
      <c r="S14" s="51"/>
      <c r="T14" s="13"/>
      <c r="U14" s="13"/>
      <c r="V14" s="13"/>
    </row>
    <row r="15" spans="1:22" ht="12.75" customHeight="1" x14ac:dyDescent="0.25">
      <c r="A15" s="1"/>
      <c r="B15" s="19" t="s">
        <v>13</v>
      </c>
      <c r="C15" s="20">
        <v>420.09479999999996</v>
      </c>
      <c r="D15" s="20">
        <v>49.019100000000009</v>
      </c>
      <c r="E15" s="20">
        <v>39.386399999999995</v>
      </c>
      <c r="F15" s="20">
        <v>37.037799999999997</v>
      </c>
      <c r="G15" s="20">
        <v>38.3371</v>
      </c>
      <c r="H15" s="20">
        <v>26.957100000000001</v>
      </c>
      <c r="I15" s="20">
        <v>29.6783</v>
      </c>
      <c r="J15" s="20">
        <v>30.640000000000004</v>
      </c>
      <c r="K15" s="20">
        <v>32.688400000000001</v>
      </c>
      <c r="L15" s="20">
        <v>34.277099999999997</v>
      </c>
      <c r="M15" s="20">
        <v>35.274999999999999</v>
      </c>
      <c r="N15" s="20">
        <v>38.6295</v>
      </c>
      <c r="O15" s="20">
        <v>42.759300000000003</v>
      </c>
      <c r="P15" s="20">
        <f t="shared" si="1"/>
        <v>434.68509999999998</v>
      </c>
      <c r="Q15" s="20">
        <f t="shared" si="2"/>
        <v>14.590300000000013</v>
      </c>
      <c r="R15" s="22">
        <f t="shared" si="3"/>
        <v>3.473097024766794</v>
      </c>
      <c r="S15" s="51"/>
      <c r="T15" s="13"/>
      <c r="U15" s="13"/>
      <c r="V15" s="13"/>
    </row>
    <row r="16" spans="1:22" ht="21" customHeight="1" x14ac:dyDescent="0.25">
      <c r="A16" s="1"/>
      <c r="B16" s="18" t="s">
        <v>55</v>
      </c>
      <c r="C16" s="15">
        <v>206.47529999999998</v>
      </c>
      <c r="D16" s="15">
        <v>15.856600000000002</v>
      </c>
      <c r="E16" s="15">
        <v>15.435600000000001</v>
      </c>
      <c r="F16" s="15">
        <v>17.613699999999998</v>
      </c>
      <c r="G16" s="15">
        <v>14.2247</v>
      </c>
      <c r="H16" s="15">
        <v>18.452399999999997</v>
      </c>
      <c r="I16" s="15">
        <v>16.920899999999996</v>
      </c>
      <c r="J16" s="15">
        <v>16.406599999999997</v>
      </c>
      <c r="K16" s="15">
        <v>18.2561</v>
      </c>
      <c r="L16" s="15">
        <v>16.275399999999998</v>
      </c>
      <c r="M16" s="15">
        <v>21.237099999999998</v>
      </c>
      <c r="N16" s="15">
        <v>21.748799999999999</v>
      </c>
      <c r="O16" s="15">
        <v>18.250599999999999</v>
      </c>
      <c r="P16" s="15">
        <f>SUM(D16:O16)</f>
        <v>210.67849999999996</v>
      </c>
      <c r="Q16" s="15">
        <f t="shared" si="2"/>
        <v>4.2031999999999812</v>
      </c>
      <c r="R16" s="17">
        <f t="shared" si="3"/>
        <v>2.0356914362153642</v>
      </c>
      <c r="S16" s="51"/>
      <c r="T16" s="13"/>
      <c r="U16" s="13"/>
      <c r="V16" s="13"/>
    </row>
    <row r="17" spans="1:22" ht="21" customHeight="1" x14ac:dyDescent="0.25">
      <c r="A17" s="1"/>
      <c r="B17" s="18" t="s">
        <v>15</v>
      </c>
      <c r="C17" s="15">
        <f>SUM(C18:C23)</f>
        <v>170.15210999999999</v>
      </c>
      <c r="D17" s="15">
        <f>SUM(D18:D23)</f>
        <v>16.504799999999999</v>
      </c>
      <c r="E17" s="15">
        <f t="shared" ref="E17:O17" si="7">SUM(E18:E23)</f>
        <v>10.828499999999998</v>
      </c>
      <c r="F17" s="15">
        <f t="shared" si="7"/>
        <v>13.0116</v>
      </c>
      <c r="G17" s="15">
        <f t="shared" si="7"/>
        <v>15.129299999999997</v>
      </c>
      <c r="H17" s="15">
        <f t="shared" si="7"/>
        <v>14.956299999999999</v>
      </c>
      <c r="I17" s="15">
        <f t="shared" si="7"/>
        <v>14.276300000000001</v>
      </c>
      <c r="J17" s="15">
        <f t="shared" si="7"/>
        <v>13.124499999999999</v>
      </c>
      <c r="K17" s="15">
        <f t="shared" si="7"/>
        <v>13.815399999999999</v>
      </c>
      <c r="L17" s="15">
        <f t="shared" si="7"/>
        <v>14.455299999999999</v>
      </c>
      <c r="M17" s="15">
        <f t="shared" si="7"/>
        <v>14.411399999999999</v>
      </c>
      <c r="N17" s="15">
        <f t="shared" si="7"/>
        <v>16.753130000000002</v>
      </c>
      <c r="O17" s="15">
        <f t="shared" si="7"/>
        <v>15.783899999999999</v>
      </c>
      <c r="P17" s="15">
        <f t="shared" si="1"/>
        <v>173.05042999999998</v>
      </c>
      <c r="Q17" s="15">
        <f t="shared" si="2"/>
        <v>2.898319999999984</v>
      </c>
      <c r="R17" s="17">
        <f t="shared" si="3"/>
        <v>1.7033700022879432</v>
      </c>
      <c r="S17" s="51"/>
      <c r="T17" s="13"/>
      <c r="U17" s="13"/>
      <c r="V17" s="13"/>
    </row>
    <row r="18" spans="1:22" ht="12.75" customHeight="1" x14ac:dyDescent="0.25">
      <c r="A18" s="1"/>
      <c r="B18" s="19" t="s">
        <v>16</v>
      </c>
      <c r="C18" s="20">
        <v>22.584709999999998</v>
      </c>
      <c r="D18" s="20">
        <v>1.9774</v>
      </c>
      <c r="E18" s="20">
        <v>1.2606000000000002</v>
      </c>
      <c r="F18" s="20">
        <v>1.4955999999999998</v>
      </c>
      <c r="G18" s="20">
        <v>1.9148999999999998</v>
      </c>
      <c r="H18" s="20">
        <v>1.9498000000000002</v>
      </c>
      <c r="I18" s="20">
        <v>1.5473999999999999</v>
      </c>
      <c r="J18" s="20">
        <v>1.6764999999999994</v>
      </c>
      <c r="K18" s="20">
        <v>1.5615999999999999</v>
      </c>
      <c r="L18" s="20">
        <v>1.7529000000000003</v>
      </c>
      <c r="M18" s="20">
        <v>2.5023</v>
      </c>
      <c r="N18" s="20">
        <v>3.4069000000000003</v>
      </c>
      <c r="O18" s="20">
        <v>2.6604000000000001</v>
      </c>
      <c r="P18" s="20">
        <f t="shared" si="1"/>
        <v>23.706299999999999</v>
      </c>
      <c r="Q18" s="20">
        <f t="shared" si="2"/>
        <v>1.1215900000000012</v>
      </c>
      <c r="R18" s="22">
        <f t="shared" si="3"/>
        <v>4.9661474510852752</v>
      </c>
      <c r="S18" s="51"/>
      <c r="T18" s="13"/>
      <c r="U18" s="13"/>
      <c r="V18" s="13"/>
    </row>
    <row r="19" spans="1:22" ht="12.75" customHeight="1" x14ac:dyDescent="0.25">
      <c r="A19" s="1"/>
      <c r="B19" s="19" t="s">
        <v>17</v>
      </c>
      <c r="C19" s="20">
        <v>60.68950000000001</v>
      </c>
      <c r="D19" s="20">
        <v>7.4220999999999986</v>
      </c>
      <c r="E19" s="20">
        <v>4.2471999999999994</v>
      </c>
      <c r="F19" s="20">
        <v>4.4820000000000002</v>
      </c>
      <c r="G19" s="20">
        <v>5.6501999999999999</v>
      </c>
      <c r="H19" s="20">
        <v>5.3243999999999998</v>
      </c>
      <c r="I19" s="20">
        <v>5.3732999999999995</v>
      </c>
      <c r="J19" s="20">
        <v>4.8440000000000003</v>
      </c>
      <c r="K19" s="20">
        <v>5.2661999999999995</v>
      </c>
      <c r="L19" s="20">
        <v>5.3505000000000003</v>
      </c>
      <c r="M19" s="20">
        <v>5.0655000000000001</v>
      </c>
      <c r="N19" s="20">
        <v>5.192099999999999</v>
      </c>
      <c r="O19" s="20">
        <v>6.5413000000000006</v>
      </c>
      <c r="P19" s="20">
        <f t="shared" si="1"/>
        <v>64.758799999999994</v>
      </c>
      <c r="Q19" s="20">
        <f t="shared" si="2"/>
        <v>4.0692999999999842</v>
      </c>
      <c r="R19" s="22">
        <f t="shared" si="3"/>
        <v>6.7051137346657717</v>
      </c>
      <c r="S19" s="51"/>
      <c r="T19" s="13"/>
      <c r="U19" s="13"/>
      <c r="V19" s="13"/>
    </row>
    <row r="20" spans="1:22" ht="12.75" customHeight="1" x14ac:dyDescent="0.25">
      <c r="A20" s="1"/>
      <c r="B20" s="19" t="s">
        <v>18</v>
      </c>
      <c r="C20" s="20">
        <v>28.080200000000005</v>
      </c>
      <c r="D20" s="20">
        <v>2.2459000000000002</v>
      </c>
      <c r="E20" s="20">
        <v>1.3247</v>
      </c>
      <c r="F20" s="20">
        <v>2.5353000000000003</v>
      </c>
      <c r="G20" s="20">
        <v>2.3629000000000002</v>
      </c>
      <c r="H20" s="20">
        <v>2.5328000000000004</v>
      </c>
      <c r="I20" s="20">
        <v>2.39</v>
      </c>
      <c r="J20" s="20">
        <v>1.8130999999999999</v>
      </c>
      <c r="K20" s="20">
        <v>2.0236999999999998</v>
      </c>
      <c r="L20" s="20">
        <v>2.2284999999999999</v>
      </c>
      <c r="M20" s="20">
        <v>2.0150000000000001</v>
      </c>
      <c r="N20" s="20">
        <v>3.4780000000000002</v>
      </c>
      <c r="O20" s="20">
        <v>1.9347000000000001</v>
      </c>
      <c r="P20" s="20">
        <f t="shared" si="1"/>
        <v>26.884600000000002</v>
      </c>
      <c r="Q20" s="20">
        <f t="shared" si="2"/>
        <v>-1.1956000000000024</v>
      </c>
      <c r="R20" s="22">
        <f t="shared" si="3"/>
        <v>-4.2578044315923753</v>
      </c>
      <c r="S20" s="51"/>
      <c r="T20" s="13"/>
      <c r="U20" s="13"/>
      <c r="V20" s="13"/>
    </row>
    <row r="21" spans="1:22" ht="12.75" customHeight="1" x14ac:dyDescent="0.25">
      <c r="A21" s="1"/>
      <c r="B21" s="19" t="s">
        <v>19</v>
      </c>
      <c r="C21" s="20">
        <v>48.760699999999993</v>
      </c>
      <c r="D21" s="20">
        <v>4.2908999999999997</v>
      </c>
      <c r="E21" s="20">
        <v>3.5788999999999995</v>
      </c>
      <c r="F21" s="20">
        <v>4.0885999999999996</v>
      </c>
      <c r="G21" s="20">
        <v>4.3816999999999986</v>
      </c>
      <c r="H21" s="20">
        <v>4.4565999999999999</v>
      </c>
      <c r="I21" s="20">
        <v>4.1754000000000007</v>
      </c>
      <c r="J21" s="20">
        <v>3.9383999999999997</v>
      </c>
      <c r="K21" s="20">
        <v>4.0481999999999996</v>
      </c>
      <c r="L21" s="20">
        <v>4.1470999999999991</v>
      </c>
      <c r="M21" s="20">
        <v>3.8227999999999995</v>
      </c>
      <c r="N21" s="20">
        <v>3.806830000000001</v>
      </c>
      <c r="O21" s="20">
        <v>4.1355999999999993</v>
      </c>
      <c r="P21" s="20">
        <f t="shared" si="1"/>
        <v>48.871029999999998</v>
      </c>
      <c r="Q21" s="20">
        <f t="shared" si="2"/>
        <v>0.1103300000000047</v>
      </c>
      <c r="R21" s="22">
        <f t="shared" si="3"/>
        <v>0.22626828573011609</v>
      </c>
      <c r="S21" s="51"/>
      <c r="T21" s="13"/>
      <c r="U21" s="13"/>
      <c r="V21" s="13"/>
    </row>
    <row r="22" spans="1:22" ht="12.75" customHeight="1" x14ac:dyDescent="0.25">
      <c r="A22" s="1"/>
      <c r="B22" s="19" t="s">
        <v>20</v>
      </c>
      <c r="C22" s="20">
        <v>1.0982000000000001</v>
      </c>
      <c r="D22" s="20">
        <v>0.11159999999999999</v>
      </c>
      <c r="E22" s="20">
        <v>5.8900000000000008E-2</v>
      </c>
      <c r="F22" s="20">
        <v>5.9200000000000003E-2</v>
      </c>
      <c r="G22" s="20">
        <v>7.3400000000000007E-2</v>
      </c>
      <c r="H22" s="20">
        <v>3.3799999999999997E-2</v>
      </c>
      <c r="I22" s="20">
        <v>5.3500000000000006E-2</v>
      </c>
      <c r="J22" s="20">
        <v>8.1100000000000005E-2</v>
      </c>
      <c r="K22" s="20">
        <v>3.7600000000000001E-2</v>
      </c>
      <c r="L22" s="20">
        <v>5.4299999999999994E-2</v>
      </c>
      <c r="M22" s="20">
        <v>9.3299999999999994E-2</v>
      </c>
      <c r="N22" s="20">
        <v>0.14349999999999999</v>
      </c>
      <c r="O22" s="20">
        <v>9.9000000000000005E-2</v>
      </c>
      <c r="P22" s="20">
        <f t="shared" si="1"/>
        <v>0.8992</v>
      </c>
      <c r="Q22" s="20">
        <f t="shared" si="2"/>
        <v>-0.19900000000000007</v>
      </c>
      <c r="R22" s="22">
        <f t="shared" si="3"/>
        <v>-18.120560917865603</v>
      </c>
      <c r="S22" s="51"/>
      <c r="T22" s="13"/>
      <c r="U22" s="13"/>
      <c r="V22" s="13"/>
    </row>
    <row r="23" spans="1:22" ht="12.75" customHeight="1" x14ac:dyDescent="0.25">
      <c r="A23" s="1"/>
      <c r="B23" s="19" t="s">
        <v>21</v>
      </c>
      <c r="C23" s="20">
        <v>8.9388000000000005</v>
      </c>
      <c r="D23" s="20">
        <v>0.45690000000000003</v>
      </c>
      <c r="E23" s="20">
        <v>0.35819999999999996</v>
      </c>
      <c r="F23" s="20">
        <v>0.35089999999999999</v>
      </c>
      <c r="G23" s="20">
        <v>0.74620000000000009</v>
      </c>
      <c r="H23" s="20">
        <v>0.65889999999999993</v>
      </c>
      <c r="I23" s="20">
        <v>0.73670000000000002</v>
      </c>
      <c r="J23" s="20">
        <v>0.77140000000000009</v>
      </c>
      <c r="K23" s="20">
        <v>0.87809999999999988</v>
      </c>
      <c r="L23" s="20">
        <v>0.92200000000000004</v>
      </c>
      <c r="M23" s="20">
        <v>0.91249999999999998</v>
      </c>
      <c r="N23" s="20">
        <v>0.7258</v>
      </c>
      <c r="O23" s="20">
        <v>0.41289999999999999</v>
      </c>
      <c r="P23" s="20">
        <f>SUM(D23:O23)</f>
        <v>7.9304999999999994</v>
      </c>
      <c r="Q23" s="20">
        <f>+P23-C23</f>
        <v>-1.0083000000000011</v>
      </c>
      <c r="R23" s="22">
        <f t="shared" si="3"/>
        <v>-11.280037588938125</v>
      </c>
      <c r="S23" s="51"/>
      <c r="T23" s="13"/>
      <c r="U23" s="13"/>
      <c r="V23" s="13"/>
    </row>
    <row r="24" spans="1:22" ht="21" customHeight="1" x14ac:dyDescent="0.25">
      <c r="A24" s="1"/>
      <c r="B24" s="18" t="s">
        <v>22</v>
      </c>
      <c r="C24" s="15">
        <f>SUM(C25:C29)</f>
        <v>122.2992</v>
      </c>
      <c r="D24" s="15">
        <f>SUM(D25:D29)</f>
        <v>11.742899999999999</v>
      </c>
      <c r="E24" s="15">
        <f>SUM(E25:E29)</f>
        <v>10.1654</v>
      </c>
      <c r="F24" s="15">
        <f>SUM(F25:F29)</f>
        <v>10.095400000000001</v>
      </c>
      <c r="G24" s="15">
        <f t="shared" ref="G24:O24" si="8">SUM(G25:G29)</f>
        <v>10.0458</v>
      </c>
      <c r="H24" s="15">
        <f t="shared" si="8"/>
        <v>9.2440999999999995</v>
      </c>
      <c r="I24" s="15">
        <f t="shared" si="8"/>
        <v>10.943800000000001</v>
      </c>
      <c r="J24" s="15">
        <f t="shared" si="8"/>
        <v>10.3369</v>
      </c>
      <c r="K24" s="15">
        <f t="shared" si="8"/>
        <v>9.8924000000000003</v>
      </c>
      <c r="L24" s="15">
        <f t="shared" si="8"/>
        <v>9.9201999999999995</v>
      </c>
      <c r="M24" s="15">
        <f t="shared" si="8"/>
        <v>9.7928999999999995</v>
      </c>
      <c r="N24" s="15">
        <f t="shared" si="8"/>
        <v>10.304600000000001</v>
      </c>
      <c r="O24" s="15">
        <f t="shared" si="8"/>
        <v>10.411799999999999</v>
      </c>
      <c r="P24" s="15">
        <f t="shared" si="1"/>
        <v>122.89619999999999</v>
      </c>
      <c r="Q24" s="15">
        <f t="shared" si="2"/>
        <v>0.5969999999999942</v>
      </c>
      <c r="R24" s="17">
        <f t="shared" si="3"/>
        <v>0.48814710153459234</v>
      </c>
      <c r="S24" s="51"/>
      <c r="T24" s="13"/>
      <c r="U24" s="13"/>
      <c r="V24" s="13"/>
    </row>
    <row r="25" spans="1:22" ht="12.75" customHeight="1" x14ac:dyDescent="0.25">
      <c r="A25" s="1"/>
      <c r="B25" s="19" t="s">
        <v>23</v>
      </c>
      <c r="C25" s="20">
        <v>22.664899999999999</v>
      </c>
      <c r="D25" s="20">
        <v>2.0036</v>
      </c>
      <c r="E25" s="20">
        <v>1.7893000000000001</v>
      </c>
      <c r="F25" s="20">
        <v>2.1957000000000004</v>
      </c>
      <c r="G25" s="20">
        <v>1.5391999999999999</v>
      </c>
      <c r="H25" s="20">
        <v>1.6112000000000002</v>
      </c>
      <c r="I25" s="20">
        <v>2.2847</v>
      </c>
      <c r="J25" s="20">
        <v>1.929</v>
      </c>
      <c r="K25" s="20">
        <v>1.6865999999999999</v>
      </c>
      <c r="L25" s="20">
        <v>1.8013999999999999</v>
      </c>
      <c r="M25" s="20">
        <v>1.9474</v>
      </c>
      <c r="N25" s="20">
        <v>1.8674000000000002</v>
      </c>
      <c r="O25" s="20">
        <v>2.0407000000000002</v>
      </c>
      <c r="P25" s="20">
        <f t="shared" si="1"/>
        <v>22.696200000000001</v>
      </c>
      <c r="Q25" s="20">
        <f t="shared" si="2"/>
        <v>3.130000000000166E-2</v>
      </c>
      <c r="R25" s="22">
        <f t="shared" si="3"/>
        <v>0.13809899889256808</v>
      </c>
      <c r="S25" s="51"/>
      <c r="T25" s="13"/>
      <c r="U25" s="13"/>
      <c r="V25" s="13"/>
    </row>
    <row r="26" spans="1:22" ht="12.75" customHeight="1" x14ac:dyDescent="0.25">
      <c r="A26" s="1"/>
      <c r="B26" s="19" t="s">
        <v>24</v>
      </c>
      <c r="C26" s="20">
        <v>1.4204000000000001</v>
      </c>
      <c r="D26" s="20">
        <v>0.10929999999999998</v>
      </c>
      <c r="E26" s="20">
        <v>0.1182</v>
      </c>
      <c r="F26" s="20">
        <v>0.1386</v>
      </c>
      <c r="G26" s="20">
        <v>0.1205</v>
      </c>
      <c r="H26" s="20">
        <v>0.11379999999999998</v>
      </c>
      <c r="I26" s="20">
        <v>0.20439999999999997</v>
      </c>
      <c r="J26" s="20">
        <v>0.2324</v>
      </c>
      <c r="K26" s="20">
        <v>0.1492</v>
      </c>
      <c r="L26" s="20">
        <v>8.8800000000000004E-2</v>
      </c>
      <c r="M26" s="20">
        <v>0.10630000000000001</v>
      </c>
      <c r="N26" s="20">
        <v>0.1376</v>
      </c>
      <c r="O26" s="20">
        <v>0.20530000000000001</v>
      </c>
      <c r="P26" s="20">
        <f t="shared" si="1"/>
        <v>1.7243999999999999</v>
      </c>
      <c r="Q26" s="20">
        <f t="shared" si="2"/>
        <v>0.30399999999999983</v>
      </c>
      <c r="R26" s="22">
        <f t="shared" si="3"/>
        <v>21.40242185299914</v>
      </c>
      <c r="S26" s="51"/>
      <c r="T26" s="13"/>
      <c r="U26" s="13"/>
      <c r="V26" s="13"/>
    </row>
    <row r="27" spans="1:22" ht="12.75" hidden="1" customHeight="1" x14ac:dyDescent="0.25">
      <c r="A27" s="1"/>
      <c r="B27" s="19" t="s">
        <v>25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>
        <f t="shared" si="1"/>
        <v>0</v>
      </c>
      <c r="Q27" s="20">
        <f t="shared" si="2"/>
        <v>0</v>
      </c>
      <c r="R27" s="24" t="e">
        <f t="shared" si="3"/>
        <v>#DIV/0!</v>
      </c>
      <c r="S27" s="51"/>
      <c r="T27" s="13"/>
      <c r="U27" s="13"/>
      <c r="V27" s="13"/>
    </row>
    <row r="28" spans="1:22" ht="12.75" customHeight="1" x14ac:dyDescent="0.25">
      <c r="A28" s="1"/>
      <c r="B28" s="19" t="s">
        <v>26</v>
      </c>
      <c r="C28" s="20">
        <v>13.809299999999999</v>
      </c>
      <c r="D28" s="20">
        <v>1.1367</v>
      </c>
      <c r="E28" s="20">
        <v>0.99399999999999999</v>
      </c>
      <c r="F28" s="20">
        <v>1.1836</v>
      </c>
      <c r="G28" s="20">
        <v>0.9265000000000001</v>
      </c>
      <c r="H28" s="20">
        <v>1.1848999999999998</v>
      </c>
      <c r="I28" s="20">
        <v>1.2073</v>
      </c>
      <c r="J28" s="20">
        <v>1.2097</v>
      </c>
      <c r="K28" s="20">
        <v>1.1236999999999999</v>
      </c>
      <c r="L28" s="20">
        <v>1.0688</v>
      </c>
      <c r="M28" s="20">
        <v>1.1400999999999999</v>
      </c>
      <c r="N28" s="20">
        <v>1.1768999999999998</v>
      </c>
      <c r="O28" s="20">
        <v>1.2141999999999999</v>
      </c>
      <c r="P28" s="20">
        <f t="shared" si="1"/>
        <v>13.5664</v>
      </c>
      <c r="Q28" s="20">
        <f t="shared" si="2"/>
        <v>-0.24289999999999878</v>
      </c>
      <c r="R28" s="22">
        <f t="shared" si="3"/>
        <v>-1.7589595417580821</v>
      </c>
      <c r="S28" s="51"/>
      <c r="T28" s="13"/>
      <c r="U28" s="13"/>
      <c r="V28" s="13"/>
    </row>
    <row r="29" spans="1:22" ht="12.75" customHeight="1" x14ac:dyDescent="0.25">
      <c r="A29" s="1"/>
      <c r="B29" s="19" t="s">
        <v>27</v>
      </c>
      <c r="C29" s="20">
        <f>+C30+C31</f>
        <v>84.404600000000002</v>
      </c>
      <c r="D29" s="20">
        <f>+D30+D31</f>
        <v>8.4932999999999996</v>
      </c>
      <c r="E29" s="20">
        <f t="shared" ref="E29:O29" si="9">+E30+E31</f>
        <v>7.2638999999999996</v>
      </c>
      <c r="F29" s="20">
        <f t="shared" si="9"/>
        <v>6.5775000000000006</v>
      </c>
      <c r="G29" s="20">
        <f t="shared" si="9"/>
        <v>7.4596</v>
      </c>
      <c r="H29" s="20">
        <f t="shared" si="9"/>
        <v>6.3341999999999992</v>
      </c>
      <c r="I29" s="20">
        <f t="shared" si="9"/>
        <v>7.2474000000000016</v>
      </c>
      <c r="J29" s="20">
        <f t="shared" si="9"/>
        <v>6.9657999999999998</v>
      </c>
      <c r="K29" s="20">
        <f t="shared" si="9"/>
        <v>6.9329000000000001</v>
      </c>
      <c r="L29" s="20">
        <f t="shared" si="9"/>
        <v>6.9611999999999998</v>
      </c>
      <c r="M29" s="20">
        <f t="shared" si="9"/>
        <v>6.5991</v>
      </c>
      <c r="N29" s="20">
        <f t="shared" si="9"/>
        <v>7.1227000000000009</v>
      </c>
      <c r="O29" s="20">
        <f t="shared" si="9"/>
        <v>6.9515999999999991</v>
      </c>
      <c r="P29" s="20">
        <f t="shared" si="1"/>
        <v>84.909199999999998</v>
      </c>
      <c r="Q29" s="20">
        <f t="shared" si="2"/>
        <v>0.50459999999999638</v>
      </c>
      <c r="R29" s="22">
        <f t="shared" si="3"/>
        <v>0.59783471516954811</v>
      </c>
      <c r="S29" s="51"/>
      <c r="T29" s="13"/>
      <c r="U29" s="13"/>
      <c r="V29" s="13"/>
    </row>
    <row r="30" spans="1:22" ht="12.75" customHeight="1" x14ac:dyDescent="0.25">
      <c r="A30" s="1"/>
      <c r="B30" s="25" t="s">
        <v>28</v>
      </c>
      <c r="C30" s="20">
        <v>53.865000000000002</v>
      </c>
      <c r="D30" s="20">
        <v>5.4525999999999994</v>
      </c>
      <c r="E30" s="20">
        <v>4.3100999999999994</v>
      </c>
      <c r="F30" s="20">
        <v>4.1082999999999998</v>
      </c>
      <c r="G30" s="20">
        <v>4.7717999999999998</v>
      </c>
      <c r="H30" s="20">
        <v>3.9711999999999996</v>
      </c>
      <c r="I30" s="20">
        <v>4.4498000000000015</v>
      </c>
      <c r="J30" s="20">
        <v>4.3836000000000004</v>
      </c>
      <c r="K30" s="20">
        <v>4.3047999999999993</v>
      </c>
      <c r="L30" s="20">
        <v>4.3266</v>
      </c>
      <c r="M30" s="20">
        <v>4.1425000000000001</v>
      </c>
      <c r="N30" s="20">
        <v>4.5416000000000007</v>
      </c>
      <c r="O30" s="20">
        <v>4.2858999999999998</v>
      </c>
      <c r="P30" s="20">
        <f t="shared" si="1"/>
        <v>53.0488</v>
      </c>
      <c r="Q30" s="20">
        <f>+P30-C30</f>
        <v>-0.81620000000000203</v>
      </c>
      <c r="R30" s="22">
        <f t="shared" si="3"/>
        <v>-1.5152696556205365</v>
      </c>
      <c r="S30" s="51"/>
      <c r="T30" s="13"/>
      <c r="U30" s="13"/>
      <c r="V30" s="13"/>
    </row>
    <row r="31" spans="1:22" ht="12.75" customHeight="1" x14ac:dyDescent="0.25">
      <c r="A31" s="1"/>
      <c r="B31" s="25" t="s">
        <v>29</v>
      </c>
      <c r="C31" s="20">
        <v>30.539600000000004</v>
      </c>
      <c r="D31" s="20">
        <v>3.0406999999999997</v>
      </c>
      <c r="E31" s="20">
        <v>2.9538000000000002</v>
      </c>
      <c r="F31" s="20">
        <v>2.4692000000000003</v>
      </c>
      <c r="G31" s="20">
        <v>2.6877999999999997</v>
      </c>
      <c r="H31" s="20">
        <v>2.363</v>
      </c>
      <c r="I31" s="20">
        <v>2.7976000000000001</v>
      </c>
      <c r="J31" s="20">
        <v>2.5821999999999998</v>
      </c>
      <c r="K31" s="20">
        <v>2.6281000000000003</v>
      </c>
      <c r="L31" s="20">
        <v>2.6345999999999998</v>
      </c>
      <c r="M31" s="20">
        <v>2.4565999999999999</v>
      </c>
      <c r="N31" s="20">
        <v>2.5811000000000002</v>
      </c>
      <c r="O31" s="20">
        <v>2.6656999999999997</v>
      </c>
      <c r="P31" s="20">
        <f t="shared" si="1"/>
        <v>31.860399999999998</v>
      </c>
      <c r="Q31" s="20">
        <f>+P31-C31</f>
        <v>1.3207999999999949</v>
      </c>
      <c r="R31" s="22">
        <f t="shared" si="3"/>
        <v>4.3248765537203981</v>
      </c>
      <c r="S31" s="51"/>
      <c r="T31" s="13"/>
      <c r="U31" s="13"/>
      <c r="V31" s="13"/>
    </row>
    <row r="32" spans="1:22" ht="21" customHeight="1" x14ac:dyDescent="0.25">
      <c r="A32" s="1"/>
      <c r="B32" s="18" t="s">
        <v>30</v>
      </c>
      <c r="C32" s="15">
        <f>SUM(C33:C39)</f>
        <v>195.4443</v>
      </c>
      <c r="D32" s="15">
        <f>SUM(D33:D39)</f>
        <v>17.562900000000003</v>
      </c>
      <c r="E32" s="15">
        <f t="shared" ref="E32:O32" si="10">SUM(E33:E39)</f>
        <v>15.061899999999998</v>
      </c>
      <c r="F32" s="15">
        <f t="shared" si="10"/>
        <v>18.1142</v>
      </c>
      <c r="G32" s="15">
        <f t="shared" si="10"/>
        <v>55.936900000000009</v>
      </c>
      <c r="H32" s="15">
        <f t="shared" si="10"/>
        <v>40.056700000000006</v>
      </c>
      <c r="I32" s="15">
        <f t="shared" si="10"/>
        <v>16.230099999999997</v>
      </c>
      <c r="J32" s="15">
        <f t="shared" si="10"/>
        <v>16.158799999999999</v>
      </c>
      <c r="K32" s="15">
        <f t="shared" si="10"/>
        <v>17.041799999999999</v>
      </c>
      <c r="L32" s="15">
        <f t="shared" si="10"/>
        <v>15.7987</v>
      </c>
      <c r="M32" s="15">
        <f t="shared" si="10"/>
        <v>16.014400000000002</v>
      </c>
      <c r="N32" s="15">
        <f t="shared" si="10"/>
        <v>16.274299999999997</v>
      </c>
      <c r="O32" s="15">
        <f t="shared" si="10"/>
        <v>16.981100000000001</v>
      </c>
      <c r="P32" s="15">
        <f t="shared" si="1"/>
        <v>261.23180000000002</v>
      </c>
      <c r="Q32" s="15">
        <f t="shared" si="2"/>
        <v>65.787500000000023</v>
      </c>
      <c r="R32" s="17">
        <f t="shared" si="3"/>
        <v>33.660485365907334</v>
      </c>
      <c r="S32" s="51"/>
      <c r="T32" s="13"/>
      <c r="U32" s="13"/>
      <c r="V32" s="13"/>
    </row>
    <row r="33" spans="1:22" ht="15.75" customHeight="1" x14ac:dyDescent="0.25">
      <c r="A33" s="1"/>
      <c r="B33" s="19" t="s">
        <v>31</v>
      </c>
      <c r="C33" s="20">
        <v>10.508599999999999</v>
      </c>
      <c r="D33" s="20">
        <v>0.68720000000000003</v>
      </c>
      <c r="E33" s="20">
        <v>1.0049000000000001</v>
      </c>
      <c r="F33" s="20">
        <v>0.87270000000000003</v>
      </c>
      <c r="G33" s="20">
        <v>1.0446000000000002</v>
      </c>
      <c r="H33" s="20">
        <v>0.87919999999999998</v>
      </c>
      <c r="I33" s="20">
        <v>0.91399999999999992</v>
      </c>
      <c r="J33" s="20">
        <v>0.92620000000000002</v>
      </c>
      <c r="K33" s="20">
        <v>1.0346999999999997</v>
      </c>
      <c r="L33" s="20">
        <v>0.96029999999999993</v>
      </c>
      <c r="M33" s="20">
        <v>0.92959999999999998</v>
      </c>
      <c r="N33" s="20">
        <v>0.96230000000000004</v>
      </c>
      <c r="O33" s="20">
        <v>0.8609</v>
      </c>
      <c r="P33" s="20">
        <f t="shared" si="1"/>
        <v>11.076599999999999</v>
      </c>
      <c r="Q33" s="20">
        <f t="shared" si="2"/>
        <v>0.56799999999999962</v>
      </c>
      <c r="R33" s="22">
        <f t="shared" si="3"/>
        <v>5.4050967778771639</v>
      </c>
      <c r="S33" s="51"/>
      <c r="T33" s="13"/>
      <c r="U33" s="13"/>
      <c r="V33" s="13"/>
    </row>
    <row r="34" spans="1:22" ht="15.75" customHeight="1" x14ac:dyDescent="0.25">
      <c r="A34" s="1"/>
      <c r="B34" s="19" t="s">
        <v>32</v>
      </c>
      <c r="C34" s="20">
        <v>85.556300000000022</v>
      </c>
      <c r="D34" s="20">
        <v>8.0931999999999995</v>
      </c>
      <c r="E34" s="20">
        <v>7.0103999999999997</v>
      </c>
      <c r="F34" s="20">
        <v>6.9973000000000001</v>
      </c>
      <c r="G34" s="20">
        <v>7.7415000000000003</v>
      </c>
      <c r="H34" s="20">
        <v>7.3262999999999998</v>
      </c>
      <c r="I34" s="20">
        <v>7.3147000000000002</v>
      </c>
      <c r="J34" s="20">
        <v>6.9887999999999995</v>
      </c>
      <c r="K34" s="20">
        <v>7.8563999999999998</v>
      </c>
      <c r="L34" s="20">
        <v>7.2220000000000004</v>
      </c>
      <c r="M34" s="20">
        <v>7.2126000000000001</v>
      </c>
      <c r="N34" s="20">
        <v>7.0493999999999994</v>
      </c>
      <c r="O34" s="20">
        <v>8.1866000000000003</v>
      </c>
      <c r="P34" s="20">
        <f t="shared" si="1"/>
        <v>88.999200000000002</v>
      </c>
      <c r="Q34" s="20">
        <f t="shared" si="2"/>
        <v>3.4428999999999803</v>
      </c>
      <c r="R34" s="22">
        <f t="shared" si="3"/>
        <v>4.0241338159784608</v>
      </c>
      <c r="S34" s="51"/>
      <c r="T34" s="13"/>
      <c r="U34" s="13"/>
      <c r="V34" s="13"/>
    </row>
    <row r="35" spans="1:22" ht="15.75" customHeight="1" x14ac:dyDescent="0.25">
      <c r="A35" s="1"/>
      <c r="B35" s="19" t="s">
        <v>33</v>
      </c>
      <c r="C35" s="20">
        <v>43.010899999999992</v>
      </c>
      <c r="D35" s="20">
        <v>4.0632999999999999</v>
      </c>
      <c r="E35" s="20">
        <v>3.5268999999999995</v>
      </c>
      <c r="F35" s="20">
        <v>3.5301999999999998</v>
      </c>
      <c r="G35" s="20">
        <v>3.8833000000000002</v>
      </c>
      <c r="H35" s="20">
        <v>3.7028999999999996</v>
      </c>
      <c r="I35" s="20">
        <v>3.6604999999999999</v>
      </c>
      <c r="J35" s="20">
        <v>3.516</v>
      </c>
      <c r="K35" s="20">
        <v>3.9495999999999998</v>
      </c>
      <c r="L35" s="20">
        <v>3.6333000000000002</v>
      </c>
      <c r="M35" s="20">
        <v>3.6281999999999996</v>
      </c>
      <c r="N35" s="20">
        <v>3.5253000000000001</v>
      </c>
      <c r="O35" s="20">
        <v>4.1079999999999997</v>
      </c>
      <c r="P35" s="20">
        <f t="shared" si="1"/>
        <v>44.727499999999999</v>
      </c>
      <c r="Q35" s="20">
        <f t="shared" si="2"/>
        <v>1.7166000000000068</v>
      </c>
      <c r="R35" s="22">
        <f t="shared" si="3"/>
        <v>3.9910813305464594</v>
      </c>
      <c r="S35" s="51"/>
      <c r="T35" s="13"/>
      <c r="U35" s="13"/>
      <c r="V35" s="13"/>
    </row>
    <row r="36" spans="1:22" ht="15.75" customHeight="1" x14ac:dyDescent="0.25">
      <c r="A36" s="1"/>
      <c r="B36" s="19" t="s">
        <v>34</v>
      </c>
      <c r="C36" s="20">
        <v>0.77280000000000004</v>
      </c>
      <c r="D36" s="20">
        <v>0</v>
      </c>
      <c r="E36" s="20">
        <v>4.8299999999999996E-2</v>
      </c>
      <c r="F36" s="20">
        <v>0.18279999999999999</v>
      </c>
      <c r="G36" s="20">
        <v>0.20660000000000003</v>
      </c>
      <c r="H36" s="20">
        <v>0</v>
      </c>
      <c r="I36" s="20">
        <v>0</v>
      </c>
      <c r="J36" s="20">
        <v>0.27800000000000002</v>
      </c>
      <c r="K36" s="20">
        <v>0</v>
      </c>
      <c r="L36" s="20">
        <v>0</v>
      </c>
      <c r="M36" s="20">
        <v>0.2535</v>
      </c>
      <c r="N36" s="20">
        <v>0</v>
      </c>
      <c r="O36" s="20">
        <v>1E-4</v>
      </c>
      <c r="P36" s="20">
        <f>SUM(D36:O36)</f>
        <v>0.96930000000000005</v>
      </c>
      <c r="Q36" s="20">
        <f>+P36-C36</f>
        <v>0.19650000000000001</v>
      </c>
      <c r="R36" s="22">
        <f t="shared" si="3"/>
        <v>25.427018633540371</v>
      </c>
      <c r="S36" s="51"/>
      <c r="T36" s="13"/>
      <c r="U36" s="13"/>
      <c r="V36" s="13"/>
    </row>
    <row r="37" spans="1:22" ht="15.75" hidden="1" customHeight="1" x14ac:dyDescent="0.25">
      <c r="A37" s="1"/>
      <c r="B37" s="19" t="s">
        <v>35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>
        <f t="shared" si="1"/>
        <v>0</v>
      </c>
      <c r="Q37" s="20">
        <f t="shared" si="2"/>
        <v>0</v>
      </c>
      <c r="R37" s="24" t="e">
        <f t="shared" si="3"/>
        <v>#DIV/0!</v>
      </c>
      <c r="S37" s="51"/>
      <c r="T37" s="13"/>
      <c r="U37" s="13"/>
      <c r="V37" s="13"/>
    </row>
    <row r="38" spans="1:22" ht="15.75" customHeight="1" x14ac:dyDescent="0.25">
      <c r="A38" s="1"/>
      <c r="B38" s="19" t="s">
        <v>65</v>
      </c>
      <c r="C38" s="20">
        <v>48.549299999999995</v>
      </c>
      <c r="D38" s="20">
        <v>4.7092000000000009</v>
      </c>
      <c r="E38" s="20">
        <v>2.9180000000000001</v>
      </c>
      <c r="F38" s="20">
        <v>4.1394000000000002</v>
      </c>
      <c r="G38" s="20">
        <v>3.6354000000000006</v>
      </c>
      <c r="H38" s="20">
        <v>4.2602999999999991</v>
      </c>
      <c r="I38" s="20">
        <v>4.3209</v>
      </c>
      <c r="J38" s="20">
        <v>4.1993999999999998</v>
      </c>
      <c r="K38" s="20">
        <v>4.1523999999999992</v>
      </c>
      <c r="L38" s="20">
        <v>3.9831000000000003</v>
      </c>
      <c r="M38" s="20">
        <v>3.9902000000000002</v>
      </c>
      <c r="N38" s="20">
        <v>4.7372999999999994</v>
      </c>
      <c r="O38" s="20">
        <v>3.8123</v>
      </c>
      <c r="P38" s="20">
        <f t="shared" si="1"/>
        <v>48.857900000000001</v>
      </c>
      <c r="Q38" s="20">
        <f t="shared" si="2"/>
        <v>0.30860000000000554</v>
      </c>
      <c r="R38" s="22">
        <f t="shared" si="3"/>
        <v>0.63564253243611257</v>
      </c>
      <c r="S38" s="51"/>
      <c r="T38" s="13"/>
      <c r="U38" s="13"/>
      <c r="V38" s="13"/>
    </row>
    <row r="39" spans="1:22" ht="15.75" customHeight="1" x14ac:dyDescent="0.25">
      <c r="A39" s="1"/>
      <c r="B39" s="19" t="s">
        <v>66</v>
      </c>
      <c r="C39" s="20">
        <v>7.0464000000000011</v>
      </c>
      <c r="D39" s="20">
        <v>0.01</v>
      </c>
      <c r="E39" s="20">
        <v>0.5534</v>
      </c>
      <c r="F39" s="20">
        <v>2.3918000000000004</v>
      </c>
      <c r="G39" s="20">
        <v>39.425500000000007</v>
      </c>
      <c r="H39" s="20">
        <v>23.888000000000005</v>
      </c>
      <c r="I39" s="20">
        <v>0.02</v>
      </c>
      <c r="J39" s="20">
        <v>0.25040000000000001</v>
      </c>
      <c r="K39" s="20">
        <v>4.87E-2</v>
      </c>
      <c r="L39" s="20">
        <v>0</v>
      </c>
      <c r="M39" s="20">
        <v>2.9999999999999997E-4</v>
      </c>
      <c r="N39" s="20">
        <v>0</v>
      </c>
      <c r="O39" s="20">
        <v>1.32E-2</v>
      </c>
      <c r="P39" s="20">
        <f t="shared" si="1"/>
        <v>66.601299999999995</v>
      </c>
      <c r="Q39" s="20">
        <f t="shared" si="2"/>
        <v>59.554899999999996</v>
      </c>
      <c r="R39" s="22">
        <f t="shared" si="3"/>
        <v>845.18193687556754</v>
      </c>
      <c r="S39" s="51"/>
      <c r="T39" s="13"/>
      <c r="U39" s="13"/>
      <c r="V39" s="13"/>
    </row>
    <row r="40" spans="1:22" ht="21" customHeight="1" x14ac:dyDescent="0.25">
      <c r="A40" s="1"/>
      <c r="B40" s="14" t="s">
        <v>36</v>
      </c>
      <c r="C40" s="15">
        <f>SUM(C41:C43)</f>
        <v>173.65520000000004</v>
      </c>
      <c r="D40" s="15">
        <f>SUM(D41:D43)</f>
        <v>15.078300000000002</v>
      </c>
      <c r="E40" s="15">
        <f t="shared" ref="E40:O40" si="11">SUM(E41:E43)</f>
        <v>16.640100000000004</v>
      </c>
      <c r="F40" s="15">
        <f t="shared" si="11"/>
        <v>21.997400000000003</v>
      </c>
      <c r="G40" s="15">
        <f t="shared" si="11"/>
        <v>14.983599999999997</v>
      </c>
      <c r="H40" s="15">
        <f t="shared" si="11"/>
        <v>19.934900000000003</v>
      </c>
      <c r="I40" s="15">
        <f t="shared" si="11"/>
        <v>17.116</v>
      </c>
      <c r="J40" s="15">
        <f t="shared" si="11"/>
        <v>55.246000000000009</v>
      </c>
      <c r="K40" s="15">
        <f t="shared" si="11"/>
        <v>26.908700000000003</v>
      </c>
      <c r="L40" s="15">
        <f t="shared" si="11"/>
        <v>15.2517</v>
      </c>
      <c r="M40" s="15">
        <f t="shared" si="11"/>
        <v>59.607600000000005</v>
      </c>
      <c r="N40" s="15">
        <f t="shared" si="11"/>
        <v>15.771400000000003</v>
      </c>
      <c r="O40" s="15">
        <f t="shared" si="11"/>
        <v>35.7239</v>
      </c>
      <c r="P40" s="15">
        <f t="shared" si="1"/>
        <v>314.25960000000009</v>
      </c>
      <c r="Q40" s="15">
        <f t="shared" si="2"/>
        <v>140.60440000000006</v>
      </c>
      <c r="R40" s="17">
        <f t="shared" si="3"/>
        <v>80.967572523022653</v>
      </c>
      <c r="S40" s="51"/>
      <c r="T40" s="13"/>
      <c r="U40" s="13"/>
      <c r="V40" s="13"/>
    </row>
    <row r="41" spans="1:22" ht="15" customHeight="1" x14ac:dyDescent="0.25">
      <c r="A41" s="1"/>
      <c r="B41" s="19" t="s">
        <v>37</v>
      </c>
      <c r="C41" s="20">
        <v>35.090899999999991</v>
      </c>
      <c r="D41" s="20">
        <v>3.3187000000000002</v>
      </c>
      <c r="E41" s="20">
        <v>2.8570000000000002</v>
      </c>
      <c r="F41" s="20">
        <v>2.7654999999999998</v>
      </c>
      <c r="G41" s="20">
        <v>3.0910000000000002</v>
      </c>
      <c r="H41" s="20">
        <v>3.0181</v>
      </c>
      <c r="I41" s="20">
        <v>3.0405000000000002</v>
      </c>
      <c r="J41" s="20">
        <v>2.9396</v>
      </c>
      <c r="K41" s="20">
        <v>3.2641999999999998</v>
      </c>
      <c r="L41" s="20">
        <v>3.0550999999999999</v>
      </c>
      <c r="M41" s="20">
        <v>3.0436999999999999</v>
      </c>
      <c r="N41" s="20">
        <v>2.9964</v>
      </c>
      <c r="O41" s="20">
        <v>3.1269</v>
      </c>
      <c r="P41" s="20">
        <f t="shared" si="1"/>
        <v>36.5167</v>
      </c>
      <c r="Q41" s="20">
        <f t="shared" si="2"/>
        <v>1.4258000000000095</v>
      </c>
      <c r="R41" s="22">
        <f t="shared" si="3"/>
        <v>4.0631616743942445</v>
      </c>
      <c r="S41" s="51"/>
      <c r="T41" s="13"/>
      <c r="U41" s="13"/>
      <c r="V41" s="13"/>
    </row>
    <row r="42" spans="1:22" ht="15" customHeight="1" x14ac:dyDescent="0.25">
      <c r="A42" s="1"/>
      <c r="B42" s="19" t="s">
        <v>38</v>
      </c>
      <c r="C42" s="20">
        <v>8.0572999999999997</v>
      </c>
      <c r="D42" s="20">
        <v>0.7671</v>
      </c>
      <c r="E42" s="20">
        <v>0.75800000000000001</v>
      </c>
      <c r="F42" s="20">
        <v>0.81170000000000009</v>
      </c>
      <c r="G42" s="20">
        <v>0.61550000000000005</v>
      </c>
      <c r="H42" s="20">
        <v>0.71079999999999999</v>
      </c>
      <c r="I42" s="20">
        <v>0.71330000000000016</v>
      </c>
      <c r="J42" s="20">
        <v>0.65500000000000003</v>
      </c>
      <c r="K42" s="20">
        <v>0.57429999999999992</v>
      </c>
      <c r="L42" s="20">
        <v>0.58779999999999999</v>
      </c>
      <c r="M42" s="20">
        <v>0.63029999999999997</v>
      </c>
      <c r="N42" s="20">
        <v>0.58879999999999999</v>
      </c>
      <c r="O42" s="20">
        <v>0.57769999999999999</v>
      </c>
      <c r="P42" s="20">
        <f t="shared" si="1"/>
        <v>7.9903000000000004</v>
      </c>
      <c r="Q42" s="20">
        <f t="shared" si="2"/>
        <v>-6.6999999999999282E-2</v>
      </c>
      <c r="R42" s="22">
        <f t="shared" si="3"/>
        <v>-0.83154406562991678</v>
      </c>
      <c r="S42" s="51"/>
      <c r="T42" s="13"/>
      <c r="U42" s="13"/>
      <c r="V42" s="13"/>
    </row>
    <row r="43" spans="1:22" ht="15" customHeight="1" x14ac:dyDescent="0.25">
      <c r="A43" s="1"/>
      <c r="B43" s="19" t="s">
        <v>39</v>
      </c>
      <c r="C43" s="20">
        <v>130.50700000000006</v>
      </c>
      <c r="D43" s="20">
        <v>10.992500000000001</v>
      </c>
      <c r="E43" s="20">
        <v>13.025100000000005</v>
      </c>
      <c r="F43" s="20">
        <v>18.420200000000001</v>
      </c>
      <c r="G43" s="20">
        <v>11.277099999999997</v>
      </c>
      <c r="H43" s="20">
        <v>16.206000000000003</v>
      </c>
      <c r="I43" s="20">
        <v>13.3622</v>
      </c>
      <c r="J43" s="20">
        <v>51.65140000000001</v>
      </c>
      <c r="K43" s="20">
        <v>23.070200000000003</v>
      </c>
      <c r="L43" s="20">
        <v>11.6088</v>
      </c>
      <c r="M43" s="20">
        <v>55.933600000000006</v>
      </c>
      <c r="N43" s="20">
        <v>12.186200000000003</v>
      </c>
      <c r="O43" s="20">
        <v>32.019300000000001</v>
      </c>
      <c r="P43" s="20">
        <f t="shared" si="1"/>
        <v>269.75260000000003</v>
      </c>
      <c r="Q43" s="20">
        <f t="shared" si="2"/>
        <v>139.24559999999997</v>
      </c>
      <c r="R43" s="22">
        <f t="shared" si="3"/>
        <v>106.69588604442666</v>
      </c>
      <c r="S43" s="51"/>
      <c r="T43" s="13"/>
      <c r="U43" s="13"/>
      <c r="V43" s="13"/>
    </row>
    <row r="44" spans="1:22" ht="6" customHeight="1" thickBot="1" x14ac:dyDescent="0.3">
      <c r="A44" s="1"/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8"/>
      <c r="T44" s="13"/>
      <c r="U44" s="13"/>
      <c r="V44" s="1"/>
    </row>
    <row r="45" spans="1:22" ht="6" customHeight="1" x14ac:dyDescent="0.25">
      <c r="A45" s="1"/>
      <c r="B45" s="2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T45" s="1"/>
      <c r="U45" s="1"/>
      <c r="V45" s="1"/>
    </row>
    <row r="46" spans="1:22" ht="21" customHeight="1" x14ac:dyDescent="0.25">
      <c r="B46" s="30" t="s">
        <v>56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T46" s="1"/>
      <c r="U46" s="1"/>
      <c r="V46" s="1"/>
    </row>
    <row r="47" spans="1:22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T47" s="1"/>
      <c r="U47" s="1"/>
      <c r="V47" s="1"/>
    </row>
    <row r="48" spans="1:22" ht="21" customHeight="1" x14ac:dyDescent="0.25">
      <c r="B48" s="46" t="s">
        <v>40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52" spans="1:26" ht="15.75" x14ac:dyDescent="0.25">
      <c r="A52" s="1"/>
      <c r="B52" s="36" t="s">
        <v>57</v>
      </c>
      <c r="C52" s="36"/>
      <c r="D52" s="36"/>
      <c r="E52" s="36"/>
      <c r="F52" s="36"/>
      <c r="G52" s="36"/>
      <c r="H52" s="36"/>
      <c r="I52" s="36"/>
      <c r="P52" s="35"/>
      <c r="Q52" s="35"/>
      <c r="R52" s="35"/>
      <c r="S52" s="35"/>
      <c r="X52" s="35"/>
      <c r="Y52" s="35"/>
      <c r="Z52" s="35"/>
    </row>
    <row r="53" spans="1:26" ht="15.75" x14ac:dyDescent="0.25">
      <c r="A53" s="1"/>
      <c r="B53" s="36" t="s">
        <v>0</v>
      </c>
      <c r="C53" s="36"/>
      <c r="D53" s="36"/>
      <c r="E53" s="36"/>
      <c r="F53" s="36"/>
      <c r="G53" s="36"/>
      <c r="H53" s="36"/>
      <c r="I53" s="36"/>
      <c r="J53" s="35"/>
      <c r="K53" s="35"/>
      <c r="L53" s="35"/>
      <c r="M53" s="35"/>
      <c r="N53" s="35"/>
      <c r="O53" s="35"/>
      <c r="P53" s="35"/>
      <c r="Q53" s="35"/>
      <c r="R53" s="35"/>
      <c r="S53" s="35"/>
      <c r="V53" s="35"/>
      <c r="W53" s="35"/>
      <c r="X53" s="35"/>
      <c r="Y53" s="35"/>
      <c r="Z53" s="35"/>
    </row>
    <row r="54" spans="1:26" ht="15.75" thickBot="1" x14ac:dyDescent="0.3">
      <c r="B54" s="2"/>
      <c r="C54" s="2"/>
      <c r="D54" s="2"/>
      <c r="E54" s="2"/>
      <c r="F54" s="2"/>
      <c r="G54" s="2"/>
      <c r="H54" s="2"/>
      <c r="I54" s="2"/>
    </row>
    <row r="55" spans="1:26" ht="15.75" x14ac:dyDescent="0.25">
      <c r="B55" s="39" t="s">
        <v>1</v>
      </c>
      <c r="C55" s="3" t="s">
        <v>61</v>
      </c>
      <c r="D55" s="3" t="s">
        <v>60</v>
      </c>
      <c r="E55" s="3" t="s">
        <v>2</v>
      </c>
      <c r="F55" s="47" t="s">
        <v>58</v>
      </c>
      <c r="G55" s="48"/>
      <c r="H55" s="49" t="s">
        <v>59</v>
      </c>
      <c r="I55" s="50"/>
    </row>
    <row r="56" spans="1:26" ht="30" x14ac:dyDescent="0.25">
      <c r="A56" s="1"/>
      <c r="B56" s="40"/>
      <c r="C56" s="4" t="s">
        <v>62</v>
      </c>
      <c r="D56" s="4" t="s">
        <v>62</v>
      </c>
      <c r="E56" s="4" t="s">
        <v>62</v>
      </c>
      <c r="F56" s="5" t="s">
        <v>3</v>
      </c>
      <c r="G56" s="5" t="s">
        <v>4</v>
      </c>
      <c r="H56" s="6" t="s">
        <v>5</v>
      </c>
      <c r="I56" s="7" t="s">
        <v>4</v>
      </c>
    </row>
    <row r="57" spans="1:26" ht="15.75" x14ac:dyDescent="0.25">
      <c r="A57" s="1"/>
      <c r="B57" s="8" t="s">
        <v>6</v>
      </c>
      <c r="C57" s="9">
        <f>+C58+C90</f>
        <v>4411.6636099999996</v>
      </c>
      <c r="D57" s="9">
        <f>+D58+D90</f>
        <v>4695.4308099999998</v>
      </c>
      <c r="E57" s="9">
        <f>+E58+E90</f>
        <v>4803.7390300000015</v>
      </c>
      <c r="F57" s="10">
        <f>+E57-D57</f>
        <v>108.30822000000171</v>
      </c>
      <c r="G57" s="11">
        <f>+F57/D57*100</f>
        <v>2.3066726863344349</v>
      </c>
      <c r="H57" s="11">
        <f>+E57-C57</f>
        <v>392.07542000000194</v>
      </c>
      <c r="I57" s="12">
        <f>+H57/C57*100</f>
        <v>8.8872465051795277</v>
      </c>
    </row>
    <row r="58" spans="1:26" ht="15.75" x14ac:dyDescent="0.25">
      <c r="A58" s="1"/>
      <c r="B58" s="14" t="s">
        <v>7</v>
      </c>
      <c r="C58" s="15">
        <f>+C59+C62+C66+C67+C74+C82</f>
        <v>4238.0084099999995</v>
      </c>
      <c r="D58" s="15">
        <f>+D59+D62+D66+D67+D74+D82</f>
        <v>4544.1870399999998</v>
      </c>
      <c r="E58" s="15">
        <f>+E59+E62+E66+E67+E74+E82</f>
        <v>4489.4794300000012</v>
      </c>
      <c r="F58" s="15">
        <f>+E58-D58</f>
        <v>-54.707609999998567</v>
      </c>
      <c r="G58" s="16">
        <f>+F58/D58*100</f>
        <v>-1.2039031298324061</v>
      </c>
      <c r="H58" s="16">
        <f>+E58-C58</f>
        <v>251.47102000000177</v>
      </c>
      <c r="I58" s="17">
        <f>+H58/C58*100</f>
        <v>5.9337074321662753</v>
      </c>
    </row>
    <row r="59" spans="1:26" ht="15.75" x14ac:dyDescent="0.25">
      <c r="A59" s="1"/>
      <c r="B59" s="18" t="s">
        <v>8</v>
      </c>
      <c r="C59" s="15">
        <f>SUM(C60:C61)</f>
        <v>1853.8768999999998</v>
      </c>
      <c r="D59" s="15">
        <f>SUM(D60:D61)</f>
        <v>2001.2997999999998</v>
      </c>
      <c r="E59" s="15">
        <f>SUM(E60:E61)</f>
        <v>1948.4982</v>
      </c>
      <c r="F59" s="15">
        <f>+E59-D59</f>
        <v>-52.80159999999978</v>
      </c>
      <c r="G59" s="16">
        <f>+F59/D59*100</f>
        <v>-2.6383653263743789</v>
      </c>
      <c r="H59" s="16">
        <f>+E59-C59</f>
        <v>94.621300000000247</v>
      </c>
      <c r="I59" s="17">
        <f>+H59/C59*100</f>
        <v>5.1039688773294634</v>
      </c>
    </row>
    <row r="60" spans="1:26" ht="15.75" x14ac:dyDescent="0.25">
      <c r="A60" s="1"/>
      <c r="B60" s="19" t="s">
        <v>9</v>
      </c>
      <c r="C60" s="20">
        <v>877.38839999999993</v>
      </c>
      <c r="D60" s="20">
        <v>925.99979999999994</v>
      </c>
      <c r="E60" s="20">
        <v>922.71640000000014</v>
      </c>
      <c r="F60" s="20">
        <f>+E60-D60</f>
        <v>-3.2833999999998014</v>
      </c>
      <c r="G60" s="21">
        <f>+F60/D60*100</f>
        <v>-0.35457891027620109</v>
      </c>
      <c r="H60" s="21">
        <f>+E60-C60</f>
        <v>45.328000000000202</v>
      </c>
      <c r="I60" s="22">
        <f>+H60/C60*100</f>
        <v>5.1662410854759653</v>
      </c>
    </row>
    <row r="61" spans="1:26" ht="15.75" x14ac:dyDescent="0.25">
      <c r="A61" s="1"/>
      <c r="B61" s="19" t="s">
        <v>10</v>
      </c>
      <c r="C61" s="20">
        <v>976.48849999999982</v>
      </c>
      <c r="D61" s="20">
        <v>1075.3</v>
      </c>
      <c r="E61" s="20">
        <v>1025.7818</v>
      </c>
      <c r="F61" s="20">
        <f>+E61-D61</f>
        <v>-49.518199999999979</v>
      </c>
      <c r="G61" s="21">
        <f>+F61/D61*100</f>
        <v>-4.6050590532874534</v>
      </c>
      <c r="H61" s="21">
        <f>+E61-C61</f>
        <v>49.293300000000158</v>
      </c>
      <c r="I61" s="22">
        <f>+H61/C61*100</f>
        <v>5.0480164384936606</v>
      </c>
    </row>
    <row r="62" spans="1:26" ht="15.75" x14ac:dyDescent="0.25">
      <c r="A62" s="1"/>
      <c r="B62" s="18" t="s">
        <v>11</v>
      </c>
      <c r="C62" s="15">
        <f>SUM(C63:C65)</f>
        <v>1689.7606000000001</v>
      </c>
      <c r="D62" s="15">
        <f>SUM(D63:D65)</f>
        <v>1782.59997</v>
      </c>
      <c r="E62" s="15">
        <f>SUM(E63:E65)</f>
        <v>1773.1243000000002</v>
      </c>
      <c r="F62" s="15">
        <f>+E62-D62</f>
        <v>-9.4756699999998091</v>
      </c>
      <c r="G62" s="16">
        <f>+F62/D62*100</f>
        <v>-0.5315645775535276</v>
      </c>
      <c r="H62" s="16">
        <f>+E62-C62</f>
        <v>83.363700000000108</v>
      </c>
      <c r="I62" s="17">
        <f>+H62/C62*100</f>
        <v>4.9334621720970473</v>
      </c>
    </row>
    <row r="63" spans="1:26" ht="15.75" x14ac:dyDescent="0.25">
      <c r="A63" s="1"/>
      <c r="B63" s="19" t="s">
        <v>9</v>
      </c>
      <c r="C63" s="20">
        <v>431.90430000000003</v>
      </c>
      <c r="D63" s="20">
        <v>457.18839999999994</v>
      </c>
      <c r="E63" s="20">
        <v>467.21040000000011</v>
      </c>
      <c r="F63" s="20">
        <f>+E63-D63</f>
        <v>10.022000000000162</v>
      </c>
      <c r="G63" s="21">
        <f>+F63/D63*100</f>
        <v>2.1920941126240656</v>
      </c>
      <c r="H63" s="21">
        <f>+E63-C63</f>
        <v>35.306100000000072</v>
      </c>
      <c r="I63" s="22">
        <f>+H63/C63*100</f>
        <v>8.1745192164097613</v>
      </c>
    </row>
    <row r="64" spans="1:26" ht="15.75" x14ac:dyDescent="0.25">
      <c r="A64" s="1"/>
      <c r="B64" s="19" t="s">
        <v>12</v>
      </c>
      <c r="C64" s="20">
        <v>837.76149999999996</v>
      </c>
      <c r="D64" s="20">
        <v>882.51010000000008</v>
      </c>
      <c r="E64" s="20">
        <v>871.22880000000009</v>
      </c>
      <c r="F64" s="20">
        <f>+E64-D64</f>
        <v>-11.281299999999987</v>
      </c>
      <c r="G64" s="21">
        <f>+F64/D64*100</f>
        <v>-1.2783196475598395</v>
      </c>
      <c r="H64" s="21">
        <f>+E64-C64</f>
        <v>33.467300000000137</v>
      </c>
      <c r="I64" s="22">
        <f>+H64/C64*100</f>
        <v>3.9948481757636443</v>
      </c>
    </row>
    <row r="65" spans="1:9" ht="15.75" x14ac:dyDescent="0.25">
      <c r="A65" s="1"/>
      <c r="B65" s="19" t="s">
        <v>13</v>
      </c>
      <c r="C65" s="20">
        <v>420.09479999999996</v>
      </c>
      <c r="D65" s="20">
        <v>442.90147000000002</v>
      </c>
      <c r="E65" s="20">
        <v>434.68509999999998</v>
      </c>
      <c r="F65" s="20">
        <f>+E65-D65</f>
        <v>-8.2163700000000404</v>
      </c>
      <c r="G65" s="21">
        <f>+F65/D65*100</f>
        <v>-1.8551236689279988</v>
      </c>
      <c r="H65" s="21">
        <f>+E65-C65</f>
        <v>14.590300000000013</v>
      </c>
      <c r="I65" s="22">
        <f>+H65/C65*100</f>
        <v>3.473097024766794</v>
      </c>
    </row>
    <row r="66" spans="1:9" ht="15.75" x14ac:dyDescent="0.25">
      <c r="A66" s="1"/>
      <c r="B66" s="18" t="s">
        <v>14</v>
      </c>
      <c r="C66" s="15">
        <v>206.47529999999998</v>
      </c>
      <c r="D66" s="15">
        <v>222.79990000000001</v>
      </c>
      <c r="E66" s="15">
        <v>210.67850000000001</v>
      </c>
      <c r="F66" s="15">
        <f>+E66-D66</f>
        <v>-12.121399999999994</v>
      </c>
      <c r="G66" s="16">
        <f>+F66/D66*100</f>
        <v>-5.4404871815472058</v>
      </c>
      <c r="H66" s="16">
        <f>+E66-C66</f>
        <v>4.203200000000038</v>
      </c>
      <c r="I66" s="17">
        <f>+H66/C66*100</f>
        <v>2.0356914362153913</v>
      </c>
    </row>
    <row r="67" spans="1:9" ht="15.75" x14ac:dyDescent="0.25">
      <c r="A67" s="1"/>
      <c r="B67" s="18" t="s">
        <v>15</v>
      </c>
      <c r="C67" s="15">
        <f>SUM(C68:C73)</f>
        <v>170.15210999999999</v>
      </c>
      <c r="D67" s="15">
        <f>SUM(D68:D73)</f>
        <v>174.30013000000002</v>
      </c>
      <c r="E67" s="15">
        <f>SUM(E68:E73)</f>
        <v>173.05043000000001</v>
      </c>
      <c r="F67" s="15">
        <f>+E67-D67</f>
        <v>-1.2497000000000185</v>
      </c>
      <c r="G67" s="16">
        <f>+F67/D67*100</f>
        <v>-0.7169816798186085</v>
      </c>
      <c r="H67" s="16">
        <f>+E67-C67</f>
        <v>2.8983200000000124</v>
      </c>
      <c r="I67" s="17">
        <f>+H67/C67*100</f>
        <v>1.7033700022879603</v>
      </c>
    </row>
    <row r="68" spans="1:9" ht="15.75" x14ac:dyDescent="0.25">
      <c r="A68" s="1"/>
      <c r="B68" s="19" t="s">
        <v>16</v>
      </c>
      <c r="C68" s="20">
        <v>22.584709999999998</v>
      </c>
      <c r="D68" s="20">
        <v>23.620200000000001</v>
      </c>
      <c r="E68" s="20">
        <v>23.706299999999999</v>
      </c>
      <c r="F68" s="20">
        <f>+E68-D68</f>
        <v>8.6099999999998289E-2</v>
      </c>
      <c r="G68" s="21">
        <f>+F68/D68*100</f>
        <v>0.36451850534711089</v>
      </c>
      <c r="H68" s="21">
        <f>+E68-C68</f>
        <v>1.1215900000000012</v>
      </c>
      <c r="I68" s="22">
        <f>+H68/C68*100</f>
        <v>4.9661474510852752</v>
      </c>
    </row>
    <row r="69" spans="1:9" ht="15.75" x14ac:dyDescent="0.25">
      <c r="A69" s="1"/>
      <c r="B69" s="19" t="s">
        <v>17</v>
      </c>
      <c r="C69" s="20">
        <v>60.68950000000001</v>
      </c>
      <c r="D69" s="20">
        <v>60.56</v>
      </c>
      <c r="E69" s="20">
        <v>64.758800000000008</v>
      </c>
      <c r="F69" s="20">
        <f>+E69-D69</f>
        <v>4.1988000000000056</v>
      </c>
      <c r="G69" s="21">
        <f>+F69/D69*100</f>
        <v>6.9332892998679094</v>
      </c>
      <c r="H69" s="21">
        <f>+E69-C69</f>
        <v>4.0692999999999984</v>
      </c>
      <c r="I69" s="22">
        <f>+H69/C69*100</f>
        <v>6.7051137346657947</v>
      </c>
    </row>
    <row r="70" spans="1:9" ht="15.75" x14ac:dyDescent="0.25">
      <c r="A70" s="1"/>
      <c r="B70" s="19" t="s">
        <v>18</v>
      </c>
      <c r="C70" s="20">
        <v>28.080200000000005</v>
      </c>
      <c r="D70" s="20">
        <v>29.169899999999998</v>
      </c>
      <c r="E70" s="20">
        <v>26.884599999999999</v>
      </c>
      <c r="F70" s="20">
        <f>+E70-D70</f>
        <v>-2.2852999999999994</v>
      </c>
      <c r="G70" s="21">
        <f>+F70/D70*100</f>
        <v>-7.8344457814390855</v>
      </c>
      <c r="H70" s="21">
        <f>+E70-C70</f>
        <v>-1.195600000000006</v>
      </c>
      <c r="I70" s="22">
        <f>+H70/C70*100</f>
        <v>-4.2578044315923878</v>
      </c>
    </row>
    <row r="71" spans="1:9" ht="15.75" x14ac:dyDescent="0.25">
      <c r="A71" s="1"/>
      <c r="B71" s="19" t="s">
        <v>19</v>
      </c>
      <c r="C71" s="20">
        <v>48.760699999999993</v>
      </c>
      <c r="D71" s="20">
        <v>50.300000000000004</v>
      </c>
      <c r="E71" s="20">
        <v>48.87102999999999</v>
      </c>
      <c r="F71" s="20">
        <f>+E71-D71</f>
        <v>-1.4289700000000138</v>
      </c>
      <c r="G71" s="21">
        <f>+F71/D71*100</f>
        <v>-2.8408946322067865</v>
      </c>
      <c r="H71" s="21">
        <f>+E71-C71</f>
        <v>0.1103299999999976</v>
      </c>
      <c r="I71" s="22">
        <f>+H71/C71*100</f>
        <v>0.22626828573010152</v>
      </c>
    </row>
    <row r="72" spans="1:9" ht="15.75" x14ac:dyDescent="0.25">
      <c r="A72" s="1"/>
      <c r="B72" s="19" t="s">
        <v>20</v>
      </c>
      <c r="C72" s="20">
        <v>1.0982000000000001</v>
      </c>
      <c r="D72" s="20">
        <v>1.1499999999999999</v>
      </c>
      <c r="E72" s="20">
        <v>0.8992</v>
      </c>
      <c r="F72" s="20">
        <f>+E72-D72</f>
        <v>-0.25079999999999991</v>
      </c>
      <c r="G72" s="21">
        <f>+F72/D72*100</f>
        <v>-21.808695652173906</v>
      </c>
      <c r="H72" s="21">
        <f>+E72-C72</f>
        <v>-0.19900000000000007</v>
      </c>
      <c r="I72" s="22">
        <f>+H72/C72*100</f>
        <v>-18.120560917865603</v>
      </c>
    </row>
    <row r="73" spans="1:9" ht="15.75" x14ac:dyDescent="0.25">
      <c r="A73" s="1"/>
      <c r="B73" s="19" t="s">
        <v>21</v>
      </c>
      <c r="C73" s="20">
        <v>8.9388000000000005</v>
      </c>
      <c r="D73" s="20">
        <v>9.5000300000000006</v>
      </c>
      <c r="E73" s="20">
        <v>7.9305000000000003</v>
      </c>
      <c r="F73" s="20">
        <f>+E73-D73</f>
        <v>-1.5695300000000003</v>
      </c>
      <c r="G73" s="21">
        <f>+F73/D73*100</f>
        <v>-16.521316248475006</v>
      </c>
      <c r="H73" s="21">
        <f>+E73-C73</f>
        <v>-1.0083000000000002</v>
      </c>
      <c r="I73" s="22">
        <f>+H73/C73*100</f>
        <v>-11.280037588938114</v>
      </c>
    </row>
    <row r="74" spans="1:9" ht="15.75" x14ac:dyDescent="0.25">
      <c r="A74" s="1"/>
      <c r="B74" s="18" t="s">
        <v>22</v>
      </c>
      <c r="C74" s="15">
        <f>SUM(C75:C79)</f>
        <v>122.2992</v>
      </c>
      <c r="D74" s="15">
        <f>SUM(D75:D79)</f>
        <v>125.85115999999999</v>
      </c>
      <c r="E74" s="15">
        <f>SUM(E75:E79)</f>
        <v>122.89619999999999</v>
      </c>
      <c r="F74" s="15">
        <f>+E74-D74</f>
        <v>-2.9549599999999998</v>
      </c>
      <c r="G74" s="16">
        <f>+F74/D74*100</f>
        <v>-2.3479799471057716</v>
      </c>
      <c r="H74" s="16">
        <f>+E74-C74</f>
        <v>0.5969999999999942</v>
      </c>
      <c r="I74" s="17">
        <f>+H74/C74*100</f>
        <v>0.48814710153459234</v>
      </c>
    </row>
    <row r="75" spans="1:9" ht="15.75" x14ac:dyDescent="0.25">
      <c r="A75" s="1"/>
      <c r="B75" s="19" t="s">
        <v>23</v>
      </c>
      <c r="C75" s="20">
        <v>22.664899999999999</v>
      </c>
      <c r="D75" s="20">
        <v>22.700059999999997</v>
      </c>
      <c r="E75" s="20">
        <v>22.696200000000005</v>
      </c>
      <c r="F75" s="20">
        <f>+E75-D75</f>
        <v>-3.859999999992425E-3</v>
      </c>
      <c r="G75" s="21">
        <f>+F75/D75*100</f>
        <v>-1.7004360340864409E-2</v>
      </c>
      <c r="H75" s="21">
        <f>+E75-C75</f>
        <v>3.1300000000005213E-2</v>
      </c>
      <c r="I75" s="22">
        <f>+H75/C75*100</f>
        <v>0.13809899889258376</v>
      </c>
    </row>
    <row r="76" spans="1:9" ht="15.75" x14ac:dyDescent="0.25">
      <c r="A76" s="1"/>
      <c r="B76" s="19" t="s">
        <v>24</v>
      </c>
      <c r="C76" s="20">
        <v>1.4204000000000001</v>
      </c>
      <c r="D76" s="20">
        <v>1.2998999999999998</v>
      </c>
      <c r="E76" s="20">
        <v>1.7243999999999999</v>
      </c>
      <c r="F76" s="20">
        <f>+E76-D76</f>
        <v>0.4245000000000001</v>
      </c>
      <c r="G76" s="21">
        <f>+F76/D76*100</f>
        <v>32.656358181398581</v>
      </c>
      <c r="H76" s="21">
        <f>+E76-C76</f>
        <v>0.30399999999999983</v>
      </c>
      <c r="I76" s="22">
        <f>+H76/C76*100</f>
        <v>21.40242185299914</v>
      </c>
    </row>
    <row r="77" spans="1:9" ht="15.75" x14ac:dyDescent="0.25">
      <c r="A77" s="1"/>
      <c r="B77" s="19" t="s">
        <v>25</v>
      </c>
      <c r="C77" s="20"/>
      <c r="D77" s="20"/>
      <c r="E77" s="20"/>
      <c r="F77" s="20">
        <f>+E77-D77</f>
        <v>0</v>
      </c>
      <c r="G77" s="23" t="e">
        <f>+F77/D77*100</f>
        <v>#DIV/0!</v>
      </c>
      <c r="H77" s="21">
        <f>+E77-C77</f>
        <v>0</v>
      </c>
      <c r="I77" s="24" t="e">
        <f>+H77/C77*100</f>
        <v>#DIV/0!</v>
      </c>
    </row>
    <row r="78" spans="1:9" ht="15.75" x14ac:dyDescent="0.25">
      <c r="A78" s="1"/>
      <c r="B78" s="19" t="s">
        <v>26</v>
      </c>
      <c r="C78" s="20">
        <v>13.809299999999999</v>
      </c>
      <c r="D78" s="20">
        <v>14.800099999999999</v>
      </c>
      <c r="E78" s="20">
        <v>13.5664</v>
      </c>
      <c r="F78" s="20">
        <f>+E78-D78</f>
        <v>-1.2336999999999989</v>
      </c>
      <c r="G78" s="21">
        <f>+F78/D78*100</f>
        <v>-8.3357544881453443</v>
      </c>
      <c r="H78" s="21">
        <f>+E78-C78</f>
        <v>-0.24289999999999878</v>
      </c>
      <c r="I78" s="22">
        <f>+H78/C78*100</f>
        <v>-1.7589595417580821</v>
      </c>
    </row>
    <row r="79" spans="1:9" ht="15.75" x14ac:dyDescent="0.25">
      <c r="A79" s="1"/>
      <c r="B79" s="19" t="s">
        <v>27</v>
      </c>
      <c r="C79" s="20">
        <f>+C80+C81</f>
        <v>84.404600000000002</v>
      </c>
      <c r="D79" s="20">
        <v>87.051099999999991</v>
      </c>
      <c r="E79" s="20">
        <f>+E80+E81</f>
        <v>84.909199999999998</v>
      </c>
      <c r="F79" s="20">
        <f>+E79-D79</f>
        <v>-2.1418999999999926</v>
      </c>
      <c r="G79" s="21">
        <f>+F79/D79*100</f>
        <v>-2.4605088275736811</v>
      </c>
      <c r="H79" s="21">
        <f>+E79-C79</f>
        <v>0.50459999999999638</v>
      </c>
      <c r="I79" s="22">
        <f>+H79/C79*100</f>
        <v>0.59783471516954811</v>
      </c>
    </row>
    <row r="80" spans="1:9" ht="15.75" x14ac:dyDescent="0.25">
      <c r="A80" s="1"/>
      <c r="B80" s="25" t="s">
        <v>28</v>
      </c>
      <c r="C80" s="20">
        <v>53.865000000000002</v>
      </c>
      <c r="D80" s="20"/>
      <c r="E80" s="20">
        <v>53.048799999999993</v>
      </c>
      <c r="F80" s="20">
        <f>+E80-D80</f>
        <v>53.048799999999993</v>
      </c>
      <c r="G80" s="23" t="e">
        <f>+F80/D80*100</f>
        <v>#DIV/0!</v>
      </c>
      <c r="H80" s="21">
        <f>+E80-C80</f>
        <v>-0.81620000000000914</v>
      </c>
      <c r="I80" s="22">
        <f>+H80/C80*100</f>
        <v>-1.5152696556205496</v>
      </c>
    </row>
    <row r="81" spans="1:9" ht="15.75" x14ac:dyDescent="0.25">
      <c r="A81" s="1"/>
      <c r="B81" s="25" t="s">
        <v>29</v>
      </c>
      <c r="C81" s="20">
        <v>30.539600000000004</v>
      </c>
      <c r="D81" s="20"/>
      <c r="E81" s="20">
        <v>31.860399999999998</v>
      </c>
      <c r="F81" s="20">
        <f>+E81-D81</f>
        <v>31.860399999999998</v>
      </c>
      <c r="G81" s="23" t="e">
        <f>+F81/D81*100</f>
        <v>#DIV/0!</v>
      </c>
      <c r="H81" s="21">
        <f>+E81-C81</f>
        <v>1.3207999999999949</v>
      </c>
      <c r="I81" s="22">
        <f>+H81/C81*100</f>
        <v>4.3248765537203981</v>
      </c>
    </row>
    <row r="82" spans="1:9" ht="15.75" x14ac:dyDescent="0.25">
      <c r="A82" s="1"/>
      <c r="B82" s="18" t="s">
        <v>30</v>
      </c>
      <c r="C82" s="15">
        <f>SUM(C83:C89)</f>
        <v>195.4443</v>
      </c>
      <c r="D82" s="15">
        <f>SUM(D83:D89)</f>
        <v>237.33607999999998</v>
      </c>
      <c r="E82" s="15">
        <f>SUM(E83:E89)</f>
        <v>261.23180000000002</v>
      </c>
      <c r="F82" s="15">
        <f>+E82-D82</f>
        <v>23.89572000000004</v>
      </c>
      <c r="G82" s="16">
        <f>+F82/D82*100</f>
        <v>10.068304827483475</v>
      </c>
      <c r="H82" s="16">
        <f>+E82-C82</f>
        <v>65.787500000000023</v>
      </c>
      <c r="I82" s="17">
        <f>+H82/C82*100</f>
        <v>33.660485365907334</v>
      </c>
    </row>
    <row r="83" spans="1:9" ht="15.75" x14ac:dyDescent="0.25">
      <c r="A83" s="1"/>
      <c r="B83" s="19" t="s">
        <v>31</v>
      </c>
      <c r="C83" s="20">
        <v>10.508599999999999</v>
      </c>
      <c r="D83" s="20">
        <v>13.099999999999998</v>
      </c>
      <c r="E83" s="20">
        <v>11.076599999999999</v>
      </c>
      <c r="F83" s="20">
        <f>+E83-D83</f>
        <v>-2.0233999999999988</v>
      </c>
      <c r="G83" s="21">
        <f>+F83/D83*100</f>
        <v>-15.445801526717551</v>
      </c>
      <c r="H83" s="21">
        <f>+E83-C83</f>
        <v>0.56799999999999962</v>
      </c>
      <c r="I83" s="22">
        <f>+H83/C83*100</f>
        <v>5.4050967778771639</v>
      </c>
    </row>
    <row r="84" spans="1:9" ht="15.75" x14ac:dyDescent="0.25">
      <c r="A84" s="1"/>
      <c r="B84" s="19" t="s">
        <v>32</v>
      </c>
      <c r="C84" s="20">
        <v>85.556300000000022</v>
      </c>
      <c r="D84" s="20">
        <v>78.890699999999981</v>
      </c>
      <c r="E84" s="20">
        <v>88.999200000000016</v>
      </c>
      <c r="F84" s="20">
        <f>+E84-D84</f>
        <v>10.108500000000035</v>
      </c>
      <c r="G84" s="21">
        <f>+F84/D84*100</f>
        <v>12.813297384862901</v>
      </c>
      <c r="H84" s="21">
        <f>+E84-C84</f>
        <v>3.4428999999999945</v>
      </c>
      <c r="I84" s="22">
        <f>+H84/C84*100</f>
        <v>4.0241338159784767</v>
      </c>
    </row>
    <row r="85" spans="1:9" ht="15.75" x14ac:dyDescent="0.25">
      <c r="A85" s="1"/>
      <c r="B85" s="19" t="s">
        <v>33</v>
      </c>
      <c r="C85" s="20">
        <v>43.010899999999992</v>
      </c>
      <c r="D85" s="20">
        <v>39.445500000000003</v>
      </c>
      <c r="E85" s="20">
        <v>44.727499999999999</v>
      </c>
      <c r="F85" s="20">
        <f>+E85-D85</f>
        <v>5.2819999999999965</v>
      </c>
      <c r="G85" s="21">
        <f>+F85/D85*100</f>
        <v>13.390627574755031</v>
      </c>
      <c r="H85" s="21">
        <f>+E85-C85</f>
        <v>1.7166000000000068</v>
      </c>
      <c r="I85" s="22">
        <f>+H85/C85*100</f>
        <v>3.9910813305464594</v>
      </c>
    </row>
    <row r="86" spans="1:9" ht="15.75" x14ac:dyDescent="0.25">
      <c r="A86" s="1"/>
      <c r="B86" s="19" t="s">
        <v>34</v>
      </c>
      <c r="C86" s="20">
        <v>0.77280000000000004</v>
      </c>
      <c r="D86" s="20">
        <v>0</v>
      </c>
      <c r="E86" s="20">
        <v>0.96930000000000005</v>
      </c>
      <c r="F86" s="20">
        <f>+E86-D86</f>
        <v>0.96930000000000005</v>
      </c>
      <c r="G86" s="23" t="e">
        <f>+F86/D86*100</f>
        <v>#DIV/0!</v>
      </c>
      <c r="H86" s="21">
        <f>+E86-C86</f>
        <v>0.19650000000000001</v>
      </c>
      <c r="I86" s="22">
        <f>+H86/C86*100</f>
        <v>25.427018633540371</v>
      </c>
    </row>
    <row r="87" spans="1:9" ht="15.75" x14ac:dyDescent="0.25">
      <c r="A87" s="1"/>
      <c r="B87" s="19" t="s">
        <v>35</v>
      </c>
      <c r="C87" s="20"/>
      <c r="D87" s="20"/>
      <c r="E87" s="20"/>
      <c r="F87" s="20">
        <f>+E87-D87</f>
        <v>0</v>
      </c>
      <c r="G87" s="23" t="e">
        <f>+F87/D87*100</f>
        <v>#DIV/0!</v>
      </c>
      <c r="H87" s="21">
        <f>+E87-C87</f>
        <v>0</v>
      </c>
      <c r="I87" s="24" t="e">
        <f>+H87/C87*100</f>
        <v>#DIV/0!</v>
      </c>
    </row>
    <row r="88" spans="1:9" ht="15.75" x14ac:dyDescent="0.25">
      <c r="A88" s="1"/>
      <c r="B88" s="19" t="s">
        <v>65</v>
      </c>
      <c r="C88" s="20">
        <v>48.549299999999995</v>
      </c>
      <c r="D88" s="20">
        <v>50.899879999999996</v>
      </c>
      <c r="E88" s="20">
        <v>48.857900000000008</v>
      </c>
      <c r="F88" s="20">
        <f>+E88-D88</f>
        <v>-2.0419799999999881</v>
      </c>
      <c r="G88" s="21">
        <f>+F88/D88*100</f>
        <v>-4.0117579844981721</v>
      </c>
      <c r="H88" s="21">
        <f>+E88-C88</f>
        <v>0.30860000000001264</v>
      </c>
      <c r="I88" s="22">
        <f>+H88/C88*100</f>
        <v>0.63564253243612712</v>
      </c>
    </row>
    <row r="89" spans="1:9" ht="15.75" x14ac:dyDescent="0.25">
      <c r="A89" s="1"/>
      <c r="B89" s="19" t="s">
        <v>66</v>
      </c>
      <c r="C89" s="20">
        <v>7.0464000000000011</v>
      </c>
      <c r="D89" s="20">
        <v>54.999999999999993</v>
      </c>
      <c r="E89" s="20">
        <v>66.601300000000009</v>
      </c>
      <c r="F89" s="20">
        <f>+E89-D89</f>
        <v>11.601300000000016</v>
      </c>
      <c r="G89" s="21">
        <f>+F89/D89*100</f>
        <v>21.093272727272762</v>
      </c>
      <c r="H89" s="21">
        <f>+E89-C89</f>
        <v>59.554900000000011</v>
      </c>
      <c r="I89" s="22">
        <f>+H89/C89*100</f>
        <v>845.18193687556766</v>
      </c>
    </row>
    <row r="90" spans="1:9" ht="15.75" x14ac:dyDescent="0.25">
      <c r="A90" s="1"/>
      <c r="B90" s="14" t="s">
        <v>36</v>
      </c>
      <c r="C90" s="15">
        <f>SUM(C91:C93)</f>
        <v>173.65520000000004</v>
      </c>
      <c r="D90" s="15">
        <f>SUM(D91:D93)</f>
        <v>151.24376999999998</v>
      </c>
      <c r="E90" s="15">
        <f>SUM(E91:E93)</f>
        <v>314.25959999999998</v>
      </c>
      <c r="F90" s="15">
        <f>+E90-D90</f>
        <v>163.01582999999999</v>
      </c>
      <c r="G90" s="16">
        <f>+F90/D90*100</f>
        <v>107.78350076832916</v>
      </c>
      <c r="H90" s="16">
        <f>+E90-C90</f>
        <v>140.60439999999994</v>
      </c>
      <c r="I90" s="17">
        <f>+H90/C90*100</f>
        <v>80.967572523022582</v>
      </c>
    </row>
    <row r="91" spans="1:9" ht="15.75" x14ac:dyDescent="0.25">
      <c r="A91" s="1"/>
      <c r="B91" s="19" t="s">
        <v>37</v>
      </c>
      <c r="C91" s="20">
        <v>35.090899999999991</v>
      </c>
      <c r="D91" s="20">
        <v>15.3134</v>
      </c>
      <c r="E91" s="20">
        <v>36.516700000000007</v>
      </c>
      <c r="F91" s="20">
        <f>+E91-D91</f>
        <v>21.203300000000006</v>
      </c>
      <c r="G91" s="21">
        <f>+F91/D91*100</f>
        <v>138.46239241448671</v>
      </c>
      <c r="H91" s="21">
        <f>+E91-C91</f>
        <v>1.4258000000000166</v>
      </c>
      <c r="I91" s="22">
        <f>+H91/C91*100</f>
        <v>4.0631616743942649</v>
      </c>
    </row>
    <row r="92" spans="1:9" ht="15.75" x14ac:dyDescent="0.25">
      <c r="A92" s="1"/>
      <c r="B92" s="19" t="s">
        <v>38</v>
      </c>
      <c r="C92" s="20">
        <v>8.0572999999999997</v>
      </c>
      <c r="D92" s="20">
        <v>0</v>
      </c>
      <c r="E92" s="20">
        <v>7.9903000000000013</v>
      </c>
      <c r="F92" s="20">
        <f>+E92-D92</f>
        <v>7.9903000000000013</v>
      </c>
      <c r="G92" s="23" t="e">
        <f>+F92/D92*100</f>
        <v>#DIV/0!</v>
      </c>
      <c r="H92" s="21">
        <f>+E92-C92</f>
        <v>-6.6999999999998394E-2</v>
      </c>
      <c r="I92" s="22">
        <f>+H92/C92*100</f>
        <v>-0.83154406562990568</v>
      </c>
    </row>
    <row r="93" spans="1:9" ht="18.75" x14ac:dyDescent="0.25">
      <c r="A93" s="1"/>
      <c r="B93" s="19" t="s">
        <v>39</v>
      </c>
      <c r="C93" s="20">
        <v>130.50700000000006</v>
      </c>
      <c r="D93" s="20">
        <v>135.93036999999998</v>
      </c>
      <c r="E93" s="20">
        <v>269.75259999999997</v>
      </c>
      <c r="F93" s="20">
        <f>+E93-D93</f>
        <v>133.82222999999999</v>
      </c>
      <c r="G93" s="21">
        <f>+F93/D93*100</f>
        <v>98.44910302237831</v>
      </c>
      <c r="H93" s="21">
        <f>+E93-C93</f>
        <v>139.24559999999991</v>
      </c>
      <c r="I93" s="22">
        <f>+H93/C93*100</f>
        <v>106.69588604442662</v>
      </c>
    </row>
    <row r="94" spans="1:9" ht="16.5" thickBot="1" x14ac:dyDescent="0.3">
      <c r="A94" s="1"/>
      <c r="B94" s="26"/>
      <c r="C94" s="27"/>
      <c r="D94" s="27"/>
      <c r="E94" s="27"/>
      <c r="F94" s="27"/>
      <c r="G94" s="27"/>
      <c r="H94" s="27"/>
      <c r="I94" s="28"/>
    </row>
    <row r="95" spans="1:9" x14ac:dyDescent="0.25">
      <c r="B95" s="29"/>
      <c r="C95" s="29"/>
      <c r="D95" s="29"/>
      <c r="E95" s="2"/>
      <c r="F95" s="2"/>
      <c r="G95" s="2"/>
      <c r="H95" s="2"/>
      <c r="I95" s="2"/>
    </row>
    <row r="96" spans="1:9" x14ac:dyDescent="0.25">
      <c r="B96" s="30" t="s">
        <v>56</v>
      </c>
      <c r="C96" s="30"/>
      <c r="D96" s="30"/>
      <c r="E96" s="2"/>
      <c r="F96" s="2"/>
      <c r="G96" s="2"/>
      <c r="H96" s="2"/>
      <c r="I96" s="2"/>
    </row>
    <row r="97" spans="2:9" x14ac:dyDescent="0.25">
      <c r="B97" s="2"/>
      <c r="C97" s="2"/>
      <c r="D97" s="2"/>
      <c r="E97" s="2"/>
      <c r="F97" s="2"/>
      <c r="G97" s="2"/>
      <c r="H97" s="2"/>
      <c r="I97" s="2"/>
    </row>
    <row r="98" spans="2:9" x14ac:dyDescent="0.25">
      <c r="B98" s="37" t="s">
        <v>40</v>
      </c>
      <c r="C98" s="38"/>
      <c r="D98" s="38"/>
      <c r="E98" s="38"/>
      <c r="F98" s="38"/>
      <c r="G98" s="38"/>
      <c r="H98" s="38"/>
      <c r="I98" s="38"/>
    </row>
  </sheetData>
  <mergeCells count="7">
    <mergeCell ref="B5:B6"/>
    <mergeCell ref="D5:P5"/>
    <mergeCell ref="Q5:R5"/>
    <mergeCell ref="B48:R48"/>
    <mergeCell ref="B55:B56"/>
    <mergeCell ref="F55:G55"/>
    <mergeCell ref="H55:I55"/>
  </mergeCells>
  <printOptions horizontalCentered="1"/>
  <pageMargins left="0.7" right="0.7" top="0.75" bottom="0.75" header="0.3" footer="0.3"/>
  <pageSetup scale="59" orientation="landscape" r:id="rId1"/>
  <ignoredErrors>
    <ignoredError sqref="P41:P43 P33:P39 P30:P31 P25:P28 P18:P23 P13:P16 P10:P11 C12:O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Carlos Alberto Minero Mendoza</cp:lastModifiedBy>
  <cp:lastPrinted>2018-10-04T17:51:27Z</cp:lastPrinted>
  <dcterms:created xsi:type="dcterms:W3CDTF">2018-10-04T15:08:47Z</dcterms:created>
  <dcterms:modified xsi:type="dcterms:W3CDTF">2018-10-11T20:03:02Z</dcterms:modified>
</cp:coreProperties>
</file>