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minero\Documents\1-Proyectos\AA-LRF\Otras Tareas Extra\Envio Fermin Ingresos\"/>
    </mc:Choice>
  </mc:AlternateContent>
  <bookViews>
    <workbookView xWindow="0" yWindow="0" windowWidth="28800" windowHeight="12135"/>
  </bookViews>
  <sheets>
    <sheet name="Noviembre1" sheetId="2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22" l="1"/>
  <c r="D61" i="22"/>
  <c r="D60" i="22" s="1"/>
  <c r="D59" i="22" s="1"/>
  <c r="E61" i="22"/>
  <c r="F61" i="22"/>
  <c r="G61" i="22" s="1"/>
  <c r="H61" i="22"/>
  <c r="I61" i="22" s="1"/>
  <c r="F62" i="22"/>
  <c r="G62" i="22" s="1"/>
  <c r="H62" i="22"/>
  <c r="I62" i="22" s="1"/>
  <c r="F63" i="22"/>
  <c r="G63" i="22" s="1"/>
  <c r="H63" i="22"/>
  <c r="I63" i="22" s="1"/>
  <c r="C64" i="22"/>
  <c r="C60" i="22" s="1"/>
  <c r="C59" i="22" s="1"/>
  <c r="D64" i="22"/>
  <c r="E64" i="22"/>
  <c r="F64" i="22" s="1"/>
  <c r="G64" i="22" s="1"/>
  <c r="F65" i="22"/>
  <c r="G65" i="22"/>
  <c r="H65" i="22"/>
  <c r="I65" i="22"/>
  <c r="F66" i="22"/>
  <c r="G66" i="22"/>
  <c r="H66" i="22"/>
  <c r="I66" i="22"/>
  <c r="F67" i="22"/>
  <c r="G67" i="22"/>
  <c r="H67" i="22"/>
  <c r="I67" i="22"/>
  <c r="F68" i="22"/>
  <c r="G68" i="22"/>
  <c r="H68" i="22"/>
  <c r="I68" i="22"/>
  <c r="C69" i="22"/>
  <c r="D69" i="22"/>
  <c r="F69" i="22" s="1"/>
  <c r="G69" i="22" s="1"/>
  <c r="E69" i="22"/>
  <c r="H69" i="22"/>
  <c r="I69" i="22" s="1"/>
  <c r="F70" i="22"/>
  <c r="G70" i="22" s="1"/>
  <c r="H70" i="22"/>
  <c r="I70" i="22" s="1"/>
  <c r="F71" i="22"/>
  <c r="G71" i="22" s="1"/>
  <c r="H71" i="22"/>
  <c r="I71" i="22" s="1"/>
  <c r="F72" i="22"/>
  <c r="G72" i="22" s="1"/>
  <c r="H72" i="22"/>
  <c r="I72" i="22" s="1"/>
  <c r="F73" i="22"/>
  <c r="G73" i="22" s="1"/>
  <c r="H73" i="22"/>
  <c r="I73" i="22" s="1"/>
  <c r="F74" i="22"/>
  <c r="G74" i="22" s="1"/>
  <c r="H74" i="22"/>
  <c r="I74" i="22" s="1"/>
  <c r="F75" i="22"/>
  <c r="G75" i="22" s="1"/>
  <c r="H75" i="22"/>
  <c r="I75" i="22" s="1"/>
  <c r="C76" i="22"/>
  <c r="D76" i="22"/>
  <c r="F77" i="22"/>
  <c r="G77" i="22"/>
  <c r="H77" i="22"/>
  <c r="I77" i="22"/>
  <c r="F78" i="22"/>
  <c r="G78" i="22"/>
  <c r="H78" i="22"/>
  <c r="I78" i="22"/>
  <c r="F79" i="22"/>
  <c r="G79" i="22"/>
  <c r="H79" i="22"/>
  <c r="I79" i="22"/>
  <c r="F80" i="22"/>
  <c r="G80" i="22"/>
  <c r="H80" i="22"/>
  <c r="I80" i="22"/>
  <c r="C81" i="22"/>
  <c r="E81" i="22"/>
  <c r="F81" i="22" s="1"/>
  <c r="G81" i="22" s="1"/>
  <c r="F82" i="22"/>
  <c r="G82" i="22"/>
  <c r="H82" i="22"/>
  <c r="I82" i="22"/>
  <c r="F83" i="22"/>
  <c r="G83" i="22"/>
  <c r="H83" i="22"/>
  <c r="I83" i="22"/>
  <c r="C84" i="22"/>
  <c r="D84" i="22"/>
  <c r="F84" i="22" s="1"/>
  <c r="G84" i="22" s="1"/>
  <c r="E84" i="22"/>
  <c r="H84" i="22"/>
  <c r="I84" i="22" s="1"/>
  <c r="F85" i="22"/>
  <c r="G85" i="22" s="1"/>
  <c r="H85" i="22"/>
  <c r="I85" i="22" s="1"/>
  <c r="F86" i="22"/>
  <c r="G86" i="22" s="1"/>
  <c r="H86" i="22"/>
  <c r="I86" i="22" s="1"/>
  <c r="F87" i="22"/>
  <c r="G87" i="22" s="1"/>
  <c r="H87" i="22"/>
  <c r="I87" i="22" s="1"/>
  <c r="F88" i="22"/>
  <c r="G88" i="22" s="1"/>
  <c r="H88" i="22"/>
  <c r="I88" i="22" s="1"/>
  <c r="F89" i="22"/>
  <c r="G89" i="22" s="1"/>
  <c r="H89" i="22"/>
  <c r="I89" i="22" s="1"/>
  <c r="F90" i="22"/>
  <c r="G90" i="22" s="1"/>
  <c r="H90" i="22"/>
  <c r="I90" i="22" s="1"/>
  <c r="F91" i="22"/>
  <c r="G91" i="22" s="1"/>
  <c r="H91" i="22"/>
  <c r="I91" i="22" s="1"/>
  <c r="C92" i="22"/>
  <c r="D92" i="22"/>
  <c r="E92" i="22"/>
  <c r="H92" i="22" s="1"/>
  <c r="I92" i="22" s="1"/>
  <c r="F93" i="22"/>
  <c r="G93" i="22"/>
  <c r="H93" i="22"/>
  <c r="I93" i="22"/>
  <c r="F94" i="22"/>
  <c r="G94" i="22"/>
  <c r="H94" i="22"/>
  <c r="I94" i="22"/>
  <c r="F95" i="22"/>
  <c r="G95" i="22"/>
  <c r="H95" i="22"/>
  <c r="I95" i="22"/>
  <c r="F92" i="22" l="1"/>
  <c r="G92" i="22" s="1"/>
  <c r="H81" i="22"/>
  <c r="I81" i="22" s="1"/>
  <c r="H64" i="22"/>
  <c r="I64" i="22" s="1"/>
  <c r="E76" i="22"/>
  <c r="O43" i="22"/>
  <c r="P43" i="22" s="1"/>
  <c r="Q43" i="22" s="1"/>
  <c r="O42" i="22"/>
  <c r="P42" i="22" s="1"/>
  <c r="Q42" i="22" s="1"/>
  <c r="O41" i="22"/>
  <c r="P41" i="22" s="1"/>
  <c r="Q41" i="22" s="1"/>
  <c r="N40" i="22"/>
  <c r="M40" i="22"/>
  <c r="L40" i="22"/>
  <c r="K40" i="22"/>
  <c r="J40" i="22"/>
  <c r="I40" i="22"/>
  <c r="H40" i="22"/>
  <c r="G40" i="22"/>
  <c r="F40" i="22"/>
  <c r="E40" i="22"/>
  <c r="D40" i="22"/>
  <c r="C40" i="22"/>
  <c r="O39" i="22"/>
  <c r="P39" i="22" s="1"/>
  <c r="Q39" i="22" s="1"/>
  <c r="O38" i="22"/>
  <c r="P38" i="22" s="1"/>
  <c r="Q38" i="22" s="1"/>
  <c r="O37" i="22"/>
  <c r="P37" i="22" s="1"/>
  <c r="Q37" i="22" s="1"/>
  <c r="O36" i="22"/>
  <c r="P36" i="22" s="1"/>
  <c r="Q36" i="22" s="1"/>
  <c r="O35" i="22"/>
  <c r="P35" i="22" s="1"/>
  <c r="Q35" i="22" s="1"/>
  <c r="O34" i="22"/>
  <c r="P34" i="22" s="1"/>
  <c r="Q34" i="22" s="1"/>
  <c r="O33" i="22"/>
  <c r="P33" i="22" s="1"/>
  <c r="Q33" i="22" s="1"/>
  <c r="N32" i="22"/>
  <c r="M32" i="22"/>
  <c r="L32" i="22"/>
  <c r="K32" i="22"/>
  <c r="J32" i="22"/>
  <c r="I32" i="22"/>
  <c r="H32" i="22"/>
  <c r="G32" i="22"/>
  <c r="F32" i="22"/>
  <c r="E32" i="22"/>
  <c r="D32" i="22"/>
  <c r="C32" i="22"/>
  <c r="O31" i="22"/>
  <c r="P31" i="22" s="1"/>
  <c r="Q31" i="22" s="1"/>
  <c r="O30" i="22"/>
  <c r="P30" i="22" s="1"/>
  <c r="Q30" i="22" s="1"/>
  <c r="N29" i="22"/>
  <c r="M29" i="22"/>
  <c r="L29" i="22"/>
  <c r="K29" i="22"/>
  <c r="J29" i="22"/>
  <c r="I29" i="22"/>
  <c r="H29" i="22"/>
  <c r="G29" i="22"/>
  <c r="F29" i="22"/>
  <c r="E29" i="22"/>
  <c r="D29" i="22"/>
  <c r="C29" i="22"/>
  <c r="O28" i="22"/>
  <c r="P28" i="22" s="1"/>
  <c r="Q28" i="22" s="1"/>
  <c r="O27" i="22"/>
  <c r="P27" i="22" s="1"/>
  <c r="Q27" i="22" s="1"/>
  <c r="O26" i="22"/>
  <c r="P26" i="22" s="1"/>
  <c r="Q26" i="22" s="1"/>
  <c r="O25" i="22"/>
  <c r="P25" i="22" s="1"/>
  <c r="Q25" i="22" s="1"/>
  <c r="N24" i="22"/>
  <c r="M24" i="22"/>
  <c r="L24" i="22"/>
  <c r="K24" i="22"/>
  <c r="J24" i="22"/>
  <c r="I24" i="22"/>
  <c r="H24" i="22"/>
  <c r="G24" i="22"/>
  <c r="F24" i="22"/>
  <c r="E24" i="22"/>
  <c r="D24" i="22"/>
  <c r="C24" i="22"/>
  <c r="O23" i="22"/>
  <c r="P23" i="22" s="1"/>
  <c r="Q23" i="22" s="1"/>
  <c r="O22" i="22"/>
  <c r="P22" i="22" s="1"/>
  <c r="Q22" i="22" s="1"/>
  <c r="O21" i="22"/>
  <c r="P21" i="22" s="1"/>
  <c r="Q21" i="22" s="1"/>
  <c r="O20" i="22"/>
  <c r="P20" i="22" s="1"/>
  <c r="Q20" i="22" s="1"/>
  <c r="O19" i="22"/>
  <c r="P19" i="22" s="1"/>
  <c r="Q19" i="22" s="1"/>
  <c r="O18" i="22"/>
  <c r="P18" i="22" s="1"/>
  <c r="Q18" i="22" s="1"/>
  <c r="N17" i="22"/>
  <c r="M17" i="22"/>
  <c r="L17" i="22"/>
  <c r="K17" i="22"/>
  <c r="J17" i="22"/>
  <c r="I17" i="22"/>
  <c r="H17" i="22"/>
  <c r="G17" i="22"/>
  <c r="F17" i="22"/>
  <c r="E17" i="22"/>
  <c r="D17" i="22"/>
  <c r="C17" i="22"/>
  <c r="O16" i="22"/>
  <c r="P16" i="22" s="1"/>
  <c r="Q16" i="22" s="1"/>
  <c r="O15" i="22"/>
  <c r="P15" i="22" s="1"/>
  <c r="Q15" i="22" s="1"/>
  <c r="O14" i="22"/>
  <c r="P14" i="22" s="1"/>
  <c r="Q14" i="22" s="1"/>
  <c r="O13" i="22"/>
  <c r="P13" i="22" s="1"/>
  <c r="Q13" i="22" s="1"/>
  <c r="N12" i="22"/>
  <c r="M12" i="22"/>
  <c r="L12" i="22"/>
  <c r="K12" i="22"/>
  <c r="J12" i="22"/>
  <c r="I12" i="22"/>
  <c r="H12" i="22"/>
  <c r="G12" i="22"/>
  <c r="F12" i="22"/>
  <c r="E12" i="22"/>
  <c r="D12" i="22"/>
  <c r="C12" i="22"/>
  <c r="O11" i="22"/>
  <c r="P11" i="22" s="1"/>
  <c r="Q11" i="22" s="1"/>
  <c r="O10" i="22"/>
  <c r="P10" i="22" s="1"/>
  <c r="Q10" i="22" s="1"/>
  <c r="N9" i="22"/>
  <c r="M9" i="22"/>
  <c r="L9" i="22"/>
  <c r="K9" i="22"/>
  <c r="J9" i="22"/>
  <c r="J8" i="22" s="1"/>
  <c r="J7" i="22" s="1"/>
  <c r="I9" i="22"/>
  <c r="H9" i="22"/>
  <c r="G9" i="22"/>
  <c r="F9" i="22"/>
  <c r="F8" i="22" s="1"/>
  <c r="E9" i="22"/>
  <c r="D9" i="22"/>
  <c r="C9" i="22"/>
  <c r="G8" i="22"/>
  <c r="G7" i="22" s="1"/>
  <c r="H76" i="22" l="1"/>
  <c r="I76" i="22" s="1"/>
  <c r="E60" i="22"/>
  <c r="F76" i="22"/>
  <c r="G76" i="22" s="1"/>
  <c r="N8" i="22"/>
  <c r="N7" i="22" s="1"/>
  <c r="O29" i="22"/>
  <c r="P29" i="22" s="1"/>
  <c r="Q29" i="22" s="1"/>
  <c r="C8" i="22"/>
  <c r="C7" i="22" s="1"/>
  <c r="K8" i="22"/>
  <c r="K7" i="22" s="1"/>
  <c r="D8" i="22"/>
  <c r="D7" i="22" s="1"/>
  <c r="H8" i="22"/>
  <c r="H7" i="22" s="1"/>
  <c r="L8" i="22"/>
  <c r="L7" i="22" s="1"/>
  <c r="O32" i="22"/>
  <c r="P32" i="22" s="1"/>
  <c r="Q32" i="22" s="1"/>
  <c r="E8" i="22"/>
  <c r="E7" i="22" s="1"/>
  <c r="I8" i="22"/>
  <c r="I7" i="22" s="1"/>
  <c r="M8" i="22"/>
  <c r="M7" i="22" s="1"/>
  <c r="O40" i="22"/>
  <c r="P40" i="22" s="1"/>
  <c r="Q40" i="22" s="1"/>
  <c r="F7" i="22"/>
  <c r="O24" i="22"/>
  <c r="P24" i="22" s="1"/>
  <c r="Q24" i="22" s="1"/>
  <c r="O17" i="22"/>
  <c r="P17" i="22" s="1"/>
  <c r="Q17" i="22" s="1"/>
  <c r="O12" i="22"/>
  <c r="P12" i="22" s="1"/>
  <c r="Q12" i="22" s="1"/>
  <c r="O9" i="22"/>
  <c r="P9" i="22" s="1"/>
  <c r="Q9" i="22" s="1"/>
  <c r="H60" i="22" l="1"/>
  <c r="I60" i="22" s="1"/>
  <c r="E59" i="22"/>
  <c r="F60" i="22"/>
  <c r="G60" i="22" s="1"/>
  <c r="O7" i="22"/>
  <c r="P7" i="22" s="1"/>
  <c r="Q7" i="22" s="1"/>
  <c r="O8" i="22"/>
  <c r="P8" i="22" s="1"/>
  <c r="Q8" i="22" s="1"/>
  <c r="H59" i="22" l="1"/>
  <c r="I59" i="22" s="1"/>
  <c r="F59" i="22"/>
  <c r="G59" i="22" s="1"/>
</calcChain>
</file>

<file path=xl/sharedStrings.xml><?xml version="1.0" encoding="utf-8"?>
<sst xmlns="http://schemas.openxmlformats.org/spreadsheetml/2006/main" count="114" uniqueCount="66">
  <si>
    <t>(Montos en Millones de US$)</t>
  </si>
  <si>
    <t>Concepto</t>
  </si>
  <si>
    <t>Año 2017</t>
  </si>
  <si>
    <t xml:space="preserve">Abs. </t>
  </si>
  <si>
    <t>%</t>
  </si>
  <si>
    <t>Abs.</t>
  </si>
  <si>
    <t>INGRESOS CORRIENTES Y CONTRIBUCIONES (1+2)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</si>
  <si>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</si>
  <si>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</si>
  <si>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</si>
  <si>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</si>
  <si>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</si>
  <si>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</si>
  <si>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</si>
  <si>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IMPORTACION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</si>
  <si>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</si>
  <si>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</si>
  <si>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</si>
  <si>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</si>
  <si>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</si>
  <si>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</si>
  <si>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</si>
  <si>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</si>
  <si>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</si>
  <si>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</si>
  <si>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</si>
  <si>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</si>
  <si>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</si>
  <si>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</si>
  <si>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</si>
  <si>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</si>
  <si>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</si>
  <si>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</si>
  <si>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</si>
  <si>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</si>
  <si>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</si>
  <si>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</si>
  <si>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</si>
  <si>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</si>
  <si>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</si>
  <si>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</si>
  <si>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Variaciones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</si>
  <si>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</si>
  <si>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</si>
  <si>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</si>
  <si>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</si>
  <si>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</si>
  <si>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</si>
  <si>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</si>
  <si>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</si>
  <si>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</si>
  <si>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</si>
  <si>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</si>
  <si>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INGRESOS CORRIENTES Y CONTRIBUCIONES</t>
  </si>
  <si>
    <t>DERECHOS ARANCELARIOS A LA IMPORT.</t>
  </si>
  <si>
    <t>Fuente: Departamento de Ingresos Bancarios, Dirección General de Tesorería</t>
  </si>
  <si>
    <t>Variac. 17 / Pto. 17</t>
  </si>
  <si>
    <t>Variac. 17 / 16</t>
  </si>
  <si>
    <t>Pto. 2017</t>
  </si>
  <si>
    <t>Año 2016</t>
  </si>
  <si>
    <t>COMPARATIVO ACUMULADO AL  30 DE NOVIEMBRE DE 2017, VRS EJECUTADO  2016 Y PRESUPUESTO 2017 (Definitivo)</t>
  </si>
  <si>
    <t>Al  30 Nov.</t>
  </si>
  <si>
    <t>INGRESOS AL  30 DE NOVIEMBRE DE 2017, VRS EJECUTADO  2016  (Definitivo)</t>
  </si>
  <si>
    <t>Al   30 Nov.</t>
  </si>
  <si>
    <t>SEGURIDAD PUBLICA (CESC)</t>
  </si>
  <si>
    <t>SEGURIDAD PUBLICA (Grandes Contribuyentes)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</si>
</sst>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2" borderId="0" xfId="0" applyFill="1"/>
    <xf numFmtId="0" fontId="2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10" xfId="0" applyFont="1" applyFill="1" applyBorder="1"/>
    <xf numFmtId="164" fontId="2" fillId="2" borderId="8" xfId="0" applyNumberFormat="1" applyFont="1" applyFill="1" applyBorder="1" applyAlignment="1"/>
    <xf numFmtId="164" fontId="2" fillId="2" borderId="8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5" fontId="0" fillId="0" borderId="0" xfId="0" applyNumberFormat="1" applyFill="1"/>
    <xf numFmtId="0" fontId="2" fillId="2" borderId="6" xfId="0" applyFont="1" applyFill="1" applyBorder="1"/>
    <xf numFmtId="164" fontId="2" fillId="2" borderId="7" xfId="0" applyNumberFormat="1" applyFont="1" applyFill="1" applyBorder="1"/>
    <xf numFmtId="164" fontId="2" fillId="2" borderId="13" xfId="0" applyNumberFormat="1" applyFont="1" applyFill="1" applyBorder="1"/>
    <xf numFmtId="164" fontId="2" fillId="2" borderId="9" xfId="0" applyNumberFormat="1" applyFont="1" applyFill="1" applyBorder="1"/>
    <xf numFmtId="0" fontId="2" fillId="2" borderId="6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2"/>
    </xf>
    <xf numFmtId="164" fontId="4" fillId="2" borderId="7" xfId="0" applyNumberFormat="1" applyFont="1" applyFill="1" applyBorder="1"/>
    <xf numFmtId="164" fontId="4" fillId="2" borderId="13" xfId="0" applyNumberFormat="1" applyFont="1" applyFill="1" applyBorder="1"/>
    <xf numFmtId="164" fontId="4" fillId="2" borderId="9" xfId="0" applyNumberFormat="1" applyFont="1" applyFill="1" applyBorder="1"/>
    <xf numFmtId="164" fontId="5" fillId="2" borderId="13" xfId="0" applyNumberFormat="1" applyFont="1" applyFill="1" applyBorder="1"/>
    <xf numFmtId="164" fontId="5" fillId="2" borderId="9" xfId="0" applyNumberFormat="1" applyFont="1" applyFill="1" applyBorder="1"/>
    <xf numFmtId="0" fontId="4" fillId="2" borderId="6" xfId="0" applyFont="1" applyFill="1" applyBorder="1" applyAlignment="1">
      <alignment horizontal="left" indent="3"/>
    </xf>
    <xf numFmtId="0" fontId="2" fillId="2" borderId="14" xfId="0" applyFont="1" applyFill="1" applyBorder="1"/>
    <xf numFmtId="164" fontId="2" fillId="2" borderId="15" xfId="0" applyNumberFormat="1" applyFont="1" applyFill="1" applyBorder="1"/>
    <xf numFmtId="164" fontId="7" fillId="2" borderId="16" xfId="0" applyNumberFormat="1" applyFont="1" applyFill="1" applyBorder="1"/>
    <xf numFmtId="0" fontId="1" fillId="2" borderId="0" xfId="0" applyFont="1" applyFill="1"/>
    <xf numFmtId="0" fontId="8" fillId="2" borderId="0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/>
    <xf numFmtId="0" fontId="3" fillId="0" borderId="0" xfId="0" applyFont="1" applyAlignment="1"/>
    <xf numFmtId="0" fontId="2" fillId="2" borderId="0" xfId="0" applyFont="1" applyFill="1" applyAlignment="1">
      <alignment horizontal="centerContinuous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Y100"/>
  <sheetViews>
    <sheetView showGridLines="0" tabSelected="1" zoomScale="80" zoomScaleNormal="80" workbookViewId="0">
      <pane ySplit="1" topLeftCell="A2" activePane="bottomLeft" state="frozen"/>
      <selection pane="bottomLeft" activeCell="F6" sqref="F6"/>
    </sheetView>
  </sheetViews>
  <sheetFormatPr baseColWidth="10" defaultRowHeight="15" x14ac:dyDescent="0.25"/>
  <cols>
    <col min="2" max="2" width="59.5703125" customWidth="1"/>
    <col min="3" max="17" width="10.85546875" customWidth="1"/>
    <col min="20" max="20" width="13.7109375" bestFit="1" customWidth="1"/>
    <col min="257" max="257" width="59.5703125" customWidth="1"/>
    <col min="258" max="258" width="10.7109375" customWidth="1"/>
    <col min="259" max="260" width="7.85546875" customWidth="1"/>
    <col min="261" max="261" width="8" customWidth="1"/>
    <col min="262" max="267" width="7.7109375" customWidth="1"/>
    <col min="268" max="270" width="0" hidden="1" customWidth="1"/>
    <col min="271" max="271" width="10.7109375" customWidth="1"/>
    <col min="272" max="273" width="9.7109375" customWidth="1"/>
    <col min="276" max="276" width="13.7109375" bestFit="1" customWidth="1"/>
    <col min="513" max="513" width="59.5703125" customWidth="1"/>
    <col min="514" max="514" width="10.7109375" customWidth="1"/>
    <col min="515" max="516" width="7.85546875" customWidth="1"/>
    <col min="517" max="517" width="8" customWidth="1"/>
    <col min="518" max="523" width="7.7109375" customWidth="1"/>
    <col min="524" max="526" width="0" hidden="1" customWidth="1"/>
    <col min="527" max="527" width="10.7109375" customWidth="1"/>
    <col min="528" max="529" width="9.7109375" customWidth="1"/>
    <col min="532" max="532" width="13.7109375" bestFit="1" customWidth="1"/>
    <col min="769" max="769" width="59.5703125" customWidth="1"/>
    <col min="770" max="770" width="10.7109375" customWidth="1"/>
    <col min="771" max="772" width="7.85546875" customWidth="1"/>
    <col min="773" max="773" width="8" customWidth="1"/>
    <col min="774" max="779" width="7.7109375" customWidth="1"/>
    <col min="780" max="782" width="0" hidden="1" customWidth="1"/>
    <col min="783" max="783" width="10.7109375" customWidth="1"/>
    <col min="784" max="785" width="9.7109375" customWidth="1"/>
    <col min="788" max="788" width="13.7109375" bestFit="1" customWidth="1"/>
    <col min="1025" max="1025" width="59.5703125" customWidth="1"/>
    <col min="1026" max="1026" width="10.7109375" customWidth="1"/>
    <col min="1027" max="1028" width="7.85546875" customWidth="1"/>
    <col min="1029" max="1029" width="8" customWidth="1"/>
    <col min="1030" max="1035" width="7.7109375" customWidth="1"/>
    <col min="1036" max="1038" width="0" hidden="1" customWidth="1"/>
    <col min="1039" max="1039" width="10.7109375" customWidth="1"/>
    <col min="1040" max="1041" width="9.7109375" customWidth="1"/>
    <col min="1044" max="1044" width="13.7109375" bestFit="1" customWidth="1"/>
    <col min="1281" max="1281" width="59.5703125" customWidth="1"/>
    <col min="1282" max="1282" width="10.7109375" customWidth="1"/>
    <col min="1283" max="1284" width="7.85546875" customWidth="1"/>
    <col min="1285" max="1285" width="8" customWidth="1"/>
    <col min="1286" max="1291" width="7.7109375" customWidth="1"/>
    <col min="1292" max="1294" width="0" hidden="1" customWidth="1"/>
    <col min="1295" max="1295" width="10.7109375" customWidth="1"/>
    <col min="1296" max="1297" width="9.7109375" customWidth="1"/>
    <col min="1300" max="1300" width="13.7109375" bestFit="1" customWidth="1"/>
    <col min="1537" max="1537" width="59.5703125" customWidth="1"/>
    <col min="1538" max="1538" width="10.7109375" customWidth="1"/>
    <col min="1539" max="1540" width="7.85546875" customWidth="1"/>
    <col min="1541" max="1541" width="8" customWidth="1"/>
    <col min="1542" max="1547" width="7.7109375" customWidth="1"/>
    <col min="1548" max="1550" width="0" hidden="1" customWidth="1"/>
    <col min="1551" max="1551" width="10.7109375" customWidth="1"/>
    <col min="1552" max="1553" width="9.7109375" customWidth="1"/>
    <col min="1556" max="1556" width="13.7109375" bestFit="1" customWidth="1"/>
    <col min="1793" max="1793" width="59.5703125" customWidth="1"/>
    <col min="1794" max="1794" width="10.7109375" customWidth="1"/>
    <col min="1795" max="1796" width="7.85546875" customWidth="1"/>
    <col min="1797" max="1797" width="8" customWidth="1"/>
    <col min="1798" max="1803" width="7.7109375" customWidth="1"/>
    <col min="1804" max="1806" width="0" hidden="1" customWidth="1"/>
    <col min="1807" max="1807" width="10.7109375" customWidth="1"/>
    <col min="1808" max="1809" width="9.7109375" customWidth="1"/>
    <col min="1812" max="1812" width="13.7109375" bestFit="1" customWidth="1"/>
    <col min="2049" max="2049" width="59.5703125" customWidth="1"/>
    <col min="2050" max="2050" width="10.7109375" customWidth="1"/>
    <col min="2051" max="2052" width="7.85546875" customWidth="1"/>
    <col min="2053" max="2053" width="8" customWidth="1"/>
    <col min="2054" max="2059" width="7.7109375" customWidth="1"/>
    <col min="2060" max="2062" width="0" hidden="1" customWidth="1"/>
    <col min="2063" max="2063" width="10.7109375" customWidth="1"/>
    <col min="2064" max="2065" width="9.7109375" customWidth="1"/>
    <col min="2068" max="2068" width="13.7109375" bestFit="1" customWidth="1"/>
    <col min="2305" max="2305" width="59.5703125" customWidth="1"/>
    <col min="2306" max="2306" width="10.7109375" customWidth="1"/>
    <col min="2307" max="2308" width="7.85546875" customWidth="1"/>
    <col min="2309" max="2309" width="8" customWidth="1"/>
    <col min="2310" max="2315" width="7.7109375" customWidth="1"/>
    <col min="2316" max="2318" width="0" hidden="1" customWidth="1"/>
    <col min="2319" max="2319" width="10.7109375" customWidth="1"/>
    <col min="2320" max="2321" width="9.7109375" customWidth="1"/>
    <col min="2324" max="2324" width="13.7109375" bestFit="1" customWidth="1"/>
    <col min="2561" max="2561" width="59.5703125" customWidth="1"/>
    <col min="2562" max="2562" width="10.7109375" customWidth="1"/>
    <col min="2563" max="2564" width="7.85546875" customWidth="1"/>
    <col min="2565" max="2565" width="8" customWidth="1"/>
    <col min="2566" max="2571" width="7.7109375" customWidth="1"/>
    <col min="2572" max="2574" width="0" hidden="1" customWidth="1"/>
    <col min="2575" max="2575" width="10.7109375" customWidth="1"/>
    <col min="2576" max="2577" width="9.7109375" customWidth="1"/>
    <col min="2580" max="2580" width="13.7109375" bestFit="1" customWidth="1"/>
    <col min="2817" max="2817" width="59.5703125" customWidth="1"/>
    <col min="2818" max="2818" width="10.7109375" customWidth="1"/>
    <col min="2819" max="2820" width="7.85546875" customWidth="1"/>
    <col min="2821" max="2821" width="8" customWidth="1"/>
    <col min="2822" max="2827" width="7.7109375" customWidth="1"/>
    <col min="2828" max="2830" width="0" hidden="1" customWidth="1"/>
    <col min="2831" max="2831" width="10.7109375" customWidth="1"/>
    <col min="2832" max="2833" width="9.7109375" customWidth="1"/>
    <col min="2836" max="2836" width="13.7109375" bestFit="1" customWidth="1"/>
    <col min="3073" max="3073" width="59.5703125" customWidth="1"/>
    <col min="3074" max="3074" width="10.7109375" customWidth="1"/>
    <col min="3075" max="3076" width="7.85546875" customWidth="1"/>
    <col min="3077" max="3077" width="8" customWidth="1"/>
    <col min="3078" max="3083" width="7.7109375" customWidth="1"/>
    <col min="3084" max="3086" width="0" hidden="1" customWidth="1"/>
    <col min="3087" max="3087" width="10.7109375" customWidth="1"/>
    <col min="3088" max="3089" width="9.7109375" customWidth="1"/>
    <col min="3092" max="3092" width="13.7109375" bestFit="1" customWidth="1"/>
    <col min="3329" max="3329" width="59.5703125" customWidth="1"/>
    <col min="3330" max="3330" width="10.7109375" customWidth="1"/>
    <col min="3331" max="3332" width="7.85546875" customWidth="1"/>
    <col min="3333" max="3333" width="8" customWidth="1"/>
    <col min="3334" max="3339" width="7.7109375" customWidth="1"/>
    <col min="3340" max="3342" width="0" hidden="1" customWidth="1"/>
    <col min="3343" max="3343" width="10.7109375" customWidth="1"/>
    <col min="3344" max="3345" width="9.7109375" customWidth="1"/>
    <col min="3348" max="3348" width="13.7109375" bestFit="1" customWidth="1"/>
    <col min="3585" max="3585" width="59.5703125" customWidth="1"/>
    <col min="3586" max="3586" width="10.7109375" customWidth="1"/>
    <col min="3587" max="3588" width="7.85546875" customWidth="1"/>
    <col min="3589" max="3589" width="8" customWidth="1"/>
    <col min="3590" max="3595" width="7.7109375" customWidth="1"/>
    <col min="3596" max="3598" width="0" hidden="1" customWidth="1"/>
    <col min="3599" max="3599" width="10.7109375" customWidth="1"/>
    <col min="3600" max="3601" width="9.7109375" customWidth="1"/>
    <col min="3604" max="3604" width="13.7109375" bestFit="1" customWidth="1"/>
    <col min="3841" max="3841" width="59.5703125" customWidth="1"/>
    <col min="3842" max="3842" width="10.7109375" customWidth="1"/>
    <col min="3843" max="3844" width="7.85546875" customWidth="1"/>
    <col min="3845" max="3845" width="8" customWidth="1"/>
    <col min="3846" max="3851" width="7.7109375" customWidth="1"/>
    <col min="3852" max="3854" width="0" hidden="1" customWidth="1"/>
    <col min="3855" max="3855" width="10.7109375" customWidth="1"/>
    <col min="3856" max="3857" width="9.7109375" customWidth="1"/>
    <col min="3860" max="3860" width="13.7109375" bestFit="1" customWidth="1"/>
    <col min="4097" max="4097" width="59.5703125" customWidth="1"/>
    <col min="4098" max="4098" width="10.7109375" customWidth="1"/>
    <col min="4099" max="4100" width="7.85546875" customWidth="1"/>
    <col min="4101" max="4101" width="8" customWidth="1"/>
    <col min="4102" max="4107" width="7.7109375" customWidth="1"/>
    <col min="4108" max="4110" width="0" hidden="1" customWidth="1"/>
    <col min="4111" max="4111" width="10.7109375" customWidth="1"/>
    <col min="4112" max="4113" width="9.7109375" customWidth="1"/>
    <col min="4116" max="4116" width="13.7109375" bestFit="1" customWidth="1"/>
    <col min="4353" max="4353" width="59.5703125" customWidth="1"/>
    <col min="4354" max="4354" width="10.7109375" customWidth="1"/>
    <col min="4355" max="4356" width="7.85546875" customWidth="1"/>
    <col min="4357" max="4357" width="8" customWidth="1"/>
    <col min="4358" max="4363" width="7.7109375" customWidth="1"/>
    <col min="4364" max="4366" width="0" hidden="1" customWidth="1"/>
    <col min="4367" max="4367" width="10.7109375" customWidth="1"/>
    <col min="4368" max="4369" width="9.7109375" customWidth="1"/>
    <col min="4372" max="4372" width="13.7109375" bestFit="1" customWidth="1"/>
    <col min="4609" max="4609" width="59.5703125" customWidth="1"/>
    <col min="4610" max="4610" width="10.7109375" customWidth="1"/>
    <col min="4611" max="4612" width="7.85546875" customWidth="1"/>
    <col min="4613" max="4613" width="8" customWidth="1"/>
    <col min="4614" max="4619" width="7.7109375" customWidth="1"/>
    <col min="4620" max="4622" width="0" hidden="1" customWidth="1"/>
    <col min="4623" max="4623" width="10.7109375" customWidth="1"/>
    <col min="4624" max="4625" width="9.7109375" customWidth="1"/>
    <col min="4628" max="4628" width="13.7109375" bestFit="1" customWidth="1"/>
    <col min="4865" max="4865" width="59.5703125" customWidth="1"/>
    <col min="4866" max="4866" width="10.7109375" customWidth="1"/>
    <col min="4867" max="4868" width="7.85546875" customWidth="1"/>
    <col min="4869" max="4869" width="8" customWidth="1"/>
    <col min="4870" max="4875" width="7.7109375" customWidth="1"/>
    <col min="4876" max="4878" width="0" hidden="1" customWidth="1"/>
    <col min="4879" max="4879" width="10.7109375" customWidth="1"/>
    <col min="4880" max="4881" width="9.7109375" customWidth="1"/>
    <col min="4884" max="4884" width="13.7109375" bestFit="1" customWidth="1"/>
    <col min="5121" max="5121" width="59.5703125" customWidth="1"/>
    <col min="5122" max="5122" width="10.7109375" customWidth="1"/>
    <col min="5123" max="5124" width="7.85546875" customWidth="1"/>
    <col min="5125" max="5125" width="8" customWidth="1"/>
    <col min="5126" max="5131" width="7.7109375" customWidth="1"/>
    <col min="5132" max="5134" width="0" hidden="1" customWidth="1"/>
    <col min="5135" max="5135" width="10.7109375" customWidth="1"/>
    <col min="5136" max="5137" width="9.7109375" customWidth="1"/>
    <col min="5140" max="5140" width="13.7109375" bestFit="1" customWidth="1"/>
    <col min="5377" max="5377" width="59.5703125" customWidth="1"/>
    <col min="5378" max="5378" width="10.7109375" customWidth="1"/>
    <col min="5379" max="5380" width="7.85546875" customWidth="1"/>
    <col min="5381" max="5381" width="8" customWidth="1"/>
    <col min="5382" max="5387" width="7.7109375" customWidth="1"/>
    <col min="5388" max="5390" width="0" hidden="1" customWidth="1"/>
    <col min="5391" max="5391" width="10.7109375" customWidth="1"/>
    <col min="5392" max="5393" width="9.7109375" customWidth="1"/>
    <col min="5396" max="5396" width="13.7109375" bestFit="1" customWidth="1"/>
    <col min="5633" max="5633" width="59.5703125" customWidth="1"/>
    <col min="5634" max="5634" width="10.7109375" customWidth="1"/>
    <col min="5635" max="5636" width="7.85546875" customWidth="1"/>
    <col min="5637" max="5637" width="8" customWidth="1"/>
    <col min="5638" max="5643" width="7.7109375" customWidth="1"/>
    <col min="5644" max="5646" width="0" hidden="1" customWidth="1"/>
    <col min="5647" max="5647" width="10.7109375" customWidth="1"/>
    <col min="5648" max="5649" width="9.7109375" customWidth="1"/>
    <col min="5652" max="5652" width="13.7109375" bestFit="1" customWidth="1"/>
    <col min="5889" max="5889" width="59.5703125" customWidth="1"/>
    <col min="5890" max="5890" width="10.7109375" customWidth="1"/>
    <col min="5891" max="5892" width="7.85546875" customWidth="1"/>
    <col min="5893" max="5893" width="8" customWidth="1"/>
    <col min="5894" max="5899" width="7.7109375" customWidth="1"/>
    <col min="5900" max="5902" width="0" hidden="1" customWidth="1"/>
    <col min="5903" max="5903" width="10.7109375" customWidth="1"/>
    <col min="5904" max="5905" width="9.7109375" customWidth="1"/>
    <col min="5908" max="5908" width="13.7109375" bestFit="1" customWidth="1"/>
    <col min="6145" max="6145" width="59.5703125" customWidth="1"/>
    <col min="6146" max="6146" width="10.7109375" customWidth="1"/>
    <col min="6147" max="6148" width="7.85546875" customWidth="1"/>
    <col min="6149" max="6149" width="8" customWidth="1"/>
    <col min="6150" max="6155" width="7.7109375" customWidth="1"/>
    <col min="6156" max="6158" width="0" hidden="1" customWidth="1"/>
    <col min="6159" max="6159" width="10.7109375" customWidth="1"/>
    <col min="6160" max="6161" width="9.7109375" customWidth="1"/>
    <col min="6164" max="6164" width="13.7109375" bestFit="1" customWidth="1"/>
    <col min="6401" max="6401" width="59.5703125" customWidth="1"/>
    <col min="6402" max="6402" width="10.7109375" customWidth="1"/>
    <col min="6403" max="6404" width="7.85546875" customWidth="1"/>
    <col min="6405" max="6405" width="8" customWidth="1"/>
    <col min="6406" max="6411" width="7.7109375" customWidth="1"/>
    <col min="6412" max="6414" width="0" hidden="1" customWidth="1"/>
    <col min="6415" max="6415" width="10.7109375" customWidth="1"/>
    <col min="6416" max="6417" width="9.7109375" customWidth="1"/>
    <col min="6420" max="6420" width="13.7109375" bestFit="1" customWidth="1"/>
    <col min="6657" max="6657" width="59.5703125" customWidth="1"/>
    <col min="6658" max="6658" width="10.7109375" customWidth="1"/>
    <col min="6659" max="6660" width="7.85546875" customWidth="1"/>
    <col min="6661" max="6661" width="8" customWidth="1"/>
    <col min="6662" max="6667" width="7.7109375" customWidth="1"/>
    <col min="6668" max="6670" width="0" hidden="1" customWidth="1"/>
    <col min="6671" max="6671" width="10.7109375" customWidth="1"/>
    <col min="6672" max="6673" width="9.7109375" customWidth="1"/>
    <col min="6676" max="6676" width="13.7109375" bestFit="1" customWidth="1"/>
    <col min="6913" max="6913" width="59.5703125" customWidth="1"/>
    <col min="6914" max="6914" width="10.7109375" customWidth="1"/>
    <col min="6915" max="6916" width="7.85546875" customWidth="1"/>
    <col min="6917" max="6917" width="8" customWidth="1"/>
    <col min="6918" max="6923" width="7.7109375" customWidth="1"/>
    <col min="6924" max="6926" width="0" hidden="1" customWidth="1"/>
    <col min="6927" max="6927" width="10.7109375" customWidth="1"/>
    <col min="6928" max="6929" width="9.7109375" customWidth="1"/>
    <col min="6932" max="6932" width="13.7109375" bestFit="1" customWidth="1"/>
    <col min="7169" max="7169" width="59.5703125" customWidth="1"/>
    <col min="7170" max="7170" width="10.7109375" customWidth="1"/>
    <col min="7171" max="7172" width="7.85546875" customWidth="1"/>
    <col min="7173" max="7173" width="8" customWidth="1"/>
    <col min="7174" max="7179" width="7.7109375" customWidth="1"/>
    <col min="7180" max="7182" width="0" hidden="1" customWidth="1"/>
    <col min="7183" max="7183" width="10.7109375" customWidth="1"/>
    <col min="7184" max="7185" width="9.7109375" customWidth="1"/>
    <col min="7188" max="7188" width="13.7109375" bestFit="1" customWidth="1"/>
    <col min="7425" max="7425" width="59.5703125" customWidth="1"/>
    <col min="7426" max="7426" width="10.7109375" customWidth="1"/>
    <col min="7427" max="7428" width="7.85546875" customWidth="1"/>
    <col min="7429" max="7429" width="8" customWidth="1"/>
    <col min="7430" max="7435" width="7.7109375" customWidth="1"/>
    <col min="7436" max="7438" width="0" hidden="1" customWidth="1"/>
    <col min="7439" max="7439" width="10.7109375" customWidth="1"/>
    <col min="7440" max="7441" width="9.7109375" customWidth="1"/>
    <col min="7444" max="7444" width="13.7109375" bestFit="1" customWidth="1"/>
    <col min="7681" max="7681" width="59.5703125" customWidth="1"/>
    <col min="7682" max="7682" width="10.7109375" customWidth="1"/>
    <col min="7683" max="7684" width="7.85546875" customWidth="1"/>
    <col min="7685" max="7685" width="8" customWidth="1"/>
    <col min="7686" max="7691" width="7.7109375" customWidth="1"/>
    <col min="7692" max="7694" width="0" hidden="1" customWidth="1"/>
    <col min="7695" max="7695" width="10.7109375" customWidth="1"/>
    <col min="7696" max="7697" width="9.7109375" customWidth="1"/>
    <col min="7700" max="7700" width="13.7109375" bestFit="1" customWidth="1"/>
    <col min="7937" max="7937" width="59.5703125" customWidth="1"/>
    <col min="7938" max="7938" width="10.7109375" customWidth="1"/>
    <col min="7939" max="7940" width="7.85546875" customWidth="1"/>
    <col min="7941" max="7941" width="8" customWidth="1"/>
    <col min="7942" max="7947" width="7.7109375" customWidth="1"/>
    <col min="7948" max="7950" width="0" hidden="1" customWidth="1"/>
    <col min="7951" max="7951" width="10.7109375" customWidth="1"/>
    <col min="7952" max="7953" width="9.7109375" customWidth="1"/>
    <col min="7956" max="7956" width="13.7109375" bestFit="1" customWidth="1"/>
    <col min="8193" max="8193" width="59.5703125" customWidth="1"/>
    <col min="8194" max="8194" width="10.7109375" customWidth="1"/>
    <col min="8195" max="8196" width="7.85546875" customWidth="1"/>
    <col min="8197" max="8197" width="8" customWidth="1"/>
    <col min="8198" max="8203" width="7.7109375" customWidth="1"/>
    <col min="8204" max="8206" width="0" hidden="1" customWidth="1"/>
    <col min="8207" max="8207" width="10.7109375" customWidth="1"/>
    <col min="8208" max="8209" width="9.7109375" customWidth="1"/>
    <col min="8212" max="8212" width="13.7109375" bestFit="1" customWidth="1"/>
    <col min="8449" max="8449" width="59.5703125" customWidth="1"/>
    <col min="8450" max="8450" width="10.7109375" customWidth="1"/>
    <col min="8451" max="8452" width="7.85546875" customWidth="1"/>
    <col min="8453" max="8453" width="8" customWidth="1"/>
    <col min="8454" max="8459" width="7.7109375" customWidth="1"/>
    <col min="8460" max="8462" width="0" hidden="1" customWidth="1"/>
    <col min="8463" max="8463" width="10.7109375" customWidth="1"/>
    <col min="8464" max="8465" width="9.7109375" customWidth="1"/>
    <col min="8468" max="8468" width="13.7109375" bestFit="1" customWidth="1"/>
    <col min="8705" max="8705" width="59.5703125" customWidth="1"/>
    <col min="8706" max="8706" width="10.7109375" customWidth="1"/>
    <col min="8707" max="8708" width="7.85546875" customWidth="1"/>
    <col min="8709" max="8709" width="8" customWidth="1"/>
    <col min="8710" max="8715" width="7.7109375" customWidth="1"/>
    <col min="8716" max="8718" width="0" hidden="1" customWidth="1"/>
    <col min="8719" max="8719" width="10.7109375" customWidth="1"/>
    <col min="8720" max="8721" width="9.7109375" customWidth="1"/>
    <col min="8724" max="8724" width="13.7109375" bestFit="1" customWidth="1"/>
    <col min="8961" max="8961" width="59.5703125" customWidth="1"/>
    <col min="8962" max="8962" width="10.7109375" customWidth="1"/>
    <col min="8963" max="8964" width="7.85546875" customWidth="1"/>
    <col min="8965" max="8965" width="8" customWidth="1"/>
    <col min="8966" max="8971" width="7.7109375" customWidth="1"/>
    <col min="8972" max="8974" width="0" hidden="1" customWidth="1"/>
    <col min="8975" max="8975" width="10.7109375" customWidth="1"/>
    <col min="8976" max="8977" width="9.7109375" customWidth="1"/>
    <col min="8980" max="8980" width="13.7109375" bestFit="1" customWidth="1"/>
    <col min="9217" max="9217" width="59.5703125" customWidth="1"/>
    <col min="9218" max="9218" width="10.7109375" customWidth="1"/>
    <col min="9219" max="9220" width="7.85546875" customWidth="1"/>
    <col min="9221" max="9221" width="8" customWidth="1"/>
    <col min="9222" max="9227" width="7.7109375" customWidth="1"/>
    <col min="9228" max="9230" width="0" hidden="1" customWidth="1"/>
    <col min="9231" max="9231" width="10.7109375" customWidth="1"/>
    <col min="9232" max="9233" width="9.7109375" customWidth="1"/>
    <col min="9236" max="9236" width="13.7109375" bestFit="1" customWidth="1"/>
    <col min="9473" max="9473" width="59.5703125" customWidth="1"/>
    <col min="9474" max="9474" width="10.7109375" customWidth="1"/>
    <col min="9475" max="9476" width="7.85546875" customWidth="1"/>
    <col min="9477" max="9477" width="8" customWidth="1"/>
    <col min="9478" max="9483" width="7.7109375" customWidth="1"/>
    <col min="9484" max="9486" width="0" hidden="1" customWidth="1"/>
    <col min="9487" max="9487" width="10.7109375" customWidth="1"/>
    <col min="9488" max="9489" width="9.7109375" customWidth="1"/>
    <col min="9492" max="9492" width="13.7109375" bestFit="1" customWidth="1"/>
    <col min="9729" max="9729" width="59.5703125" customWidth="1"/>
    <col min="9730" max="9730" width="10.7109375" customWidth="1"/>
    <col min="9731" max="9732" width="7.85546875" customWidth="1"/>
    <col min="9733" max="9733" width="8" customWidth="1"/>
    <col min="9734" max="9739" width="7.7109375" customWidth="1"/>
    <col min="9740" max="9742" width="0" hidden="1" customWidth="1"/>
    <col min="9743" max="9743" width="10.7109375" customWidth="1"/>
    <col min="9744" max="9745" width="9.7109375" customWidth="1"/>
    <col min="9748" max="9748" width="13.7109375" bestFit="1" customWidth="1"/>
    <col min="9985" max="9985" width="59.5703125" customWidth="1"/>
    <col min="9986" max="9986" width="10.7109375" customWidth="1"/>
    <col min="9987" max="9988" width="7.85546875" customWidth="1"/>
    <col min="9989" max="9989" width="8" customWidth="1"/>
    <col min="9990" max="9995" width="7.7109375" customWidth="1"/>
    <col min="9996" max="9998" width="0" hidden="1" customWidth="1"/>
    <col min="9999" max="9999" width="10.7109375" customWidth="1"/>
    <col min="10000" max="10001" width="9.7109375" customWidth="1"/>
    <col min="10004" max="10004" width="13.7109375" bestFit="1" customWidth="1"/>
    <col min="10241" max="10241" width="59.5703125" customWidth="1"/>
    <col min="10242" max="10242" width="10.7109375" customWidth="1"/>
    <col min="10243" max="10244" width="7.85546875" customWidth="1"/>
    <col min="10245" max="10245" width="8" customWidth="1"/>
    <col min="10246" max="10251" width="7.7109375" customWidth="1"/>
    <col min="10252" max="10254" width="0" hidden="1" customWidth="1"/>
    <col min="10255" max="10255" width="10.7109375" customWidth="1"/>
    <col min="10256" max="10257" width="9.7109375" customWidth="1"/>
    <col min="10260" max="10260" width="13.7109375" bestFit="1" customWidth="1"/>
    <col min="10497" max="10497" width="59.5703125" customWidth="1"/>
    <col min="10498" max="10498" width="10.7109375" customWidth="1"/>
    <col min="10499" max="10500" width="7.85546875" customWidth="1"/>
    <col min="10501" max="10501" width="8" customWidth="1"/>
    <col min="10502" max="10507" width="7.7109375" customWidth="1"/>
    <col min="10508" max="10510" width="0" hidden="1" customWidth="1"/>
    <col min="10511" max="10511" width="10.7109375" customWidth="1"/>
    <col min="10512" max="10513" width="9.7109375" customWidth="1"/>
    <col min="10516" max="10516" width="13.7109375" bestFit="1" customWidth="1"/>
    <col min="10753" max="10753" width="59.5703125" customWidth="1"/>
    <col min="10754" max="10754" width="10.7109375" customWidth="1"/>
    <col min="10755" max="10756" width="7.85546875" customWidth="1"/>
    <col min="10757" max="10757" width="8" customWidth="1"/>
    <col min="10758" max="10763" width="7.7109375" customWidth="1"/>
    <col min="10764" max="10766" width="0" hidden="1" customWidth="1"/>
    <col min="10767" max="10767" width="10.7109375" customWidth="1"/>
    <col min="10768" max="10769" width="9.7109375" customWidth="1"/>
    <col min="10772" max="10772" width="13.7109375" bestFit="1" customWidth="1"/>
    <col min="11009" max="11009" width="59.5703125" customWidth="1"/>
    <col min="11010" max="11010" width="10.7109375" customWidth="1"/>
    <col min="11011" max="11012" width="7.85546875" customWidth="1"/>
    <col min="11013" max="11013" width="8" customWidth="1"/>
    <col min="11014" max="11019" width="7.7109375" customWidth="1"/>
    <col min="11020" max="11022" width="0" hidden="1" customWidth="1"/>
    <col min="11023" max="11023" width="10.7109375" customWidth="1"/>
    <col min="11024" max="11025" width="9.7109375" customWidth="1"/>
    <col min="11028" max="11028" width="13.7109375" bestFit="1" customWidth="1"/>
    <col min="11265" max="11265" width="59.5703125" customWidth="1"/>
    <col min="11266" max="11266" width="10.7109375" customWidth="1"/>
    <col min="11267" max="11268" width="7.85546875" customWidth="1"/>
    <col min="11269" max="11269" width="8" customWidth="1"/>
    <col min="11270" max="11275" width="7.7109375" customWidth="1"/>
    <col min="11276" max="11278" width="0" hidden="1" customWidth="1"/>
    <col min="11279" max="11279" width="10.7109375" customWidth="1"/>
    <col min="11280" max="11281" width="9.7109375" customWidth="1"/>
    <col min="11284" max="11284" width="13.7109375" bestFit="1" customWidth="1"/>
    <col min="11521" max="11521" width="59.5703125" customWidth="1"/>
    <col min="11522" max="11522" width="10.7109375" customWidth="1"/>
    <col min="11523" max="11524" width="7.85546875" customWidth="1"/>
    <col min="11525" max="11525" width="8" customWidth="1"/>
    <col min="11526" max="11531" width="7.7109375" customWidth="1"/>
    <col min="11532" max="11534" width="0" hidden="1" customWidth="1"/>
    <col min="11535" max="11535" width="10.7109375" customWidth="1"/>
    <col min="11536" max="11537" width="9.7109375" customWidth="1"/>
    <col min="11540" max="11540" width="13.7109375" bestFit="1" customWidth="1"/>
    <col min="11777" max="11777" width="59.5703125" customWidth="1"/>
    <col min="11778" max="11778" width="10.7109375" customWidth="1"/>
    <col min="11779" max="11780" width="7.85546875" customWidth="1"/>
    <col min="11781" max="11781" width="8" customWidth="1"/>
    <col min="11782" max="11787" width="7.7109375" customWidth="1"/>
    <col min="11788" max="11790" width="0" hidden="1" customWidth="1"/>
    <col min="11791" max="11791" width="10.7109375" customWidth="1"/>
    <col min="11792" max="11793" width="9.7109375" customWidth="1"/>
    <col min="11796" max="11796" width="13.7109375" bestFit="1" customWidth="1"/>
    <col min="12033" max="12033" width="59.5703125" customWidth="1"/>
    <col min="12034" max="12034" width="10.7109375" customWidth="1"/>
    <col min="12035" max="12036" width="7.85546875" customWidth="1"/>
    <col min="12037" max="12037" width="8" customWidth="1"/>
    <col min="12038" max="12043" width="7.7109375" customWidth="1"/>
    <col min="12044" max="12046" width="0" hidden="1" customWidth="1"/>
    <col min="12047" max="12047" width="10.7109375" customWidth="1"/>
    <col min="12048" max="12049" width="9.7109375" customWidth="1"/>
    <col min="12052" max="12052" width="13.7109375" bestFit="1" customWidth="1"/>
    <col min="12289" max="12289" width="59.5703125" customWidth="1"/>
    <col min="12290" max="12290" width="10.7109375" customWidth="1"/>
    <col min="12291" max="12292" width="7.85546875" customWidth="1"/>
    <col min="12293" max="12293" width="8" customWidth="1"/>
    <col min="12294" max="12299" width="7.7109375" customWidth="1"/>
    <col min="12300" max="12302" width="0" hidden="1" customWidth="1"/>
    <col min="12303" max="12303" width="10.7109375" customWidth="1"/>
    <col min="12304" max="12305" width="9.7109375" customWidth="1"/>
    <col min="12308" max="12308" width="13.7109375" bestFit="1" customWidth="1"/>
    <col min="12545" max="12545" width="59.5703125" customWidth="1"/>
    <col min="12546" max="12546" width="10.7109375" customWidth="1"/>
    <col min="12547" max="12548" width="7.85546875" customWidth="1"/>
    <col min="12549" max="12549" width="8" customWidth="1"/>
    <col min="12550" max="12555" width="7.7109375" customWidth="1"/>
    <col min="12556" max="12558" width="0" hidden="1" customWidth="1"/>
    <col min="12559" max="12559" width="10.7109375" customWidth="1"/>
    <col min="12560" max="12561" width="9.7109375" customWidth="1"/>
    <col min="12564" max="12564" width="13.7109375" bestFit="1" customWidth="1"/>
    <col min="12801" max="12801" width="59.5703125" customWidth="1"/>
    <col min="12802" max="12802" width="10.7109375" customWidth="1"/>
    <col min="12803" max="12804" width="7.85546875" customWidth="1"/>
    <col min="12805" max="12805" width="8" customWidth="1"/>
    <col min="12806" max="12811" width="7.7109375" customWidth="1"/>
    <col min="12812" max="12814" width="0" hidden="1" customWidth="1"/>
    <col min="12815" max="12815" width="10.7109375" customWidth="1"/>
    <col min="12816" max="12817" width="9.7109375" customWidth="1"/>
    <col min="12820" max="12820" width="13.7109375" bestFit="1" customWidth="1"/>
    <col min="13057" max="13057" width="59.5703125" customWidth="1"/>
    <col min="13058" max="13058" width="10.7109375" customWidth="1"/>
    <col min="13059" max="13060" width="7.85546875" customWidth="1"/>
    <col min="13061" max="13061" width="8" customWidth="1"/>
    <col min="13062" max="13067" width="7.7109375" customWidth="1"/>
    <col min="13068" max="13070" width="0" hidden="1" customWidth="1"/>
    <col min="13071" max="13071" width="10.7109375" customWidth="1"/>
    <col min="13072" max="13073" width="9.7109375" customWidth="1"/>
    <col min="13076" max="13076" width="13.7109375" bestFit="1" customWidth="1"/>
    <col min="13313" max="13313" width="59.5703125" customWidth="1"/>
    <col min="13314" max="13314" width="10.7109375" customWidth="1"/>
    <col min="13315" max="13316" width="7.85546875" customWidth="1"/>
    <col min="13317" max="13317" width="8" customWidth="1"/>
    <col min="13318" max="13323" width="7.7109375" customWidth="1"/>
    <col min="13324" max="13326" width="0" hidden="1" customWidth="1"/>
    <col min="13327" max="13327" width="10.7109375" customWidth="1"/>
    <col min="13328" max="13329" width="9.7109375" customWidth="1"/>
    <col min="13332" max="13332" width="13.7109375" bestFit="1" customWidth="1"/>
    <col min="13569" max="13569" width="59.5703125" customWidth="1"/>
    <col min="13570" max="13570" width="10.7109375" customWidth="1"/>
    <col min="13571" max="13572" width="7.85546875" customWidth="1"/>
    <col min="13573" max="13573" width="8" customWidth="1"/>
    <col min="13574" max="13579" width="7.7109375" customWidth="1"/>
    <col min="13580" max="13582" width="0" hidden="1" customWidth="1"/>
    <col min="13583" max="13583" width="10.7109375" customWidth="1"/>
    <col min="13584" max="13585" width="9.7109375" customWidth="1"/>
    <col min="13588" max="13588" width="13.7109375" bestFit="1" customWidth="1"/>
    <col min="13825" max="13825" width="59.5703125" customWidth="1"/>
    <col min="13826" max="13826" width="10.7109375" customWidth="1"/>
    <col min="13827" max="13828" width="7.85546875" customWidth="1"/>
    <col min="13829" max="13829" width="8" customWidth="1"/>
    <col min="13830" max="13835" width="7.7109375" customWidth="1"/>
    <col min="13836" max="13838" width="0" hidden="1" customWidth="1"/>
    <col min="13839" max="13839" width="10.7109375" customWidth="1"/>
    <col min="13840" max="13841" width="9.7109375" customWidth="1"/>
    <col min="13844" max="13844" width="13.7109375" bestFit="1" customWidth="1"/>
    <col min="14081" max="14081" width="59.5703125" customWidth="1"/>
    <col min="14082" max="14082" width="10.7109375" customWidth="1"/>
    <col min="14083" max="14084" width="7.85546875" customWidth="1"/>
    <col min="14085" max="14085" width="8" customWidth="1"/>
    <col min="14086" max="14091" width="7.7109375" customWidth="1"/>
    <col min="14092" max="14094" width="0" hidden="1" customWidth="1"/>
    <col min="14095" max="14095" width="10.7109375" customWidth="1"/>
    <col min="14096" max="14097" width="9.7109375" customWidth="1"/>
    <col min="14100" max="14100" width="13.7109375" bestFit="1" customWidth="1"/>
    <col min="14337" max="14337" width="59.5703125" customWidth="1"/>
    <col min="14338" max="14338" width="10.7109375" customWidth="1"/>
    <col min="14339" max="14340" width="7.85546875" customWidth="1"/>
    <col min="14341" max="14341" width="8" customWidth="1"/>
    <col min="14342" max="14347" width="7.7109375" customWidth="1"/>
    <col min="14348" max="14350" width="0" hidden="1" customWidth="1"/>
    <col min="14351" max="14351" width="10.7109375" customWidth="1"/>
    <col min="14352" max="14353" width="9.7109375" customWidth="1"/>
    <col min="14356" max="14356" width="13.7109375" bestFit="1" customWidth="1"/>
    <col min="14593" max="14593" width="59.5703125" customWidth="1"/>
    <col min="14594" max="14594" width="10.7109375" customWidth="1"/>
    <col min="14595" max="14596" width="7.85546875" customWidth="1"/>
    <col min="14597" max="14597" width="8" customWidth="1"/>
    <col min="14598" max="14603" width="7.7109375" customWidth="1"/>
    <col min="14604" max="14606" width="0" hidden="1" customWidth="1"/>
    <col min="14607" max="14607" width="10.7109375" customWidth="1"/>
    <col min="14608" max="14609" width="9.7109375" customWidth="1"/>
    <col min="14612" max="14612" width="13.7109375" bestFit="1" customWidth="1"/>
    <col min="14849" max="14849" width="59.5703125" customWidth="1"/>
    <col min="14850" max="14850" width="10.7109375" customWidth="1"/>
    <col min="14851" max="14852" width="7.85546875" customWidth="1"/>
    <col min="14853" max="14853" width="8" customWidth="1"/>
    <col min="14854" max="14859" width="7.7109375" customWidth="1"/>
    <col min="14860" max="14862" width="0" hidden="1" customWidth="1"/>
    <col min="14863" max="14863" width="10.7109375" customWidth="1"/>
    <col min="14864" max="14865" width="9.7109375" customWidth="1"/>
    <col min="14868" max="14868" width="13.7109375" bestFit="1" customWidth="1"/>
    <col min="15105" max="15105" width="59.5703125" customWidth="1"/>
    <col min="15106" max="15106" width="10.7109375" customWidth="1"/>
    <col min="15107" max="15108" width="7.85546875" customWidth="1"/>
    <col min="15109" max="15109" width="8" customWidth="1"/>
    <col min="15110" max="15115" width="7.7109375" customWidth="1"/>
    <col min="15116" max="15118" width="0" hidden="1" customWidth="1"/>
    <col min="15119" max="15119" width="10.7109375" customWidth="1"/>
    <col min="15120" max="15121" width="9.7109375" customWidth="1"/>
    <col min="15124" max="15124" width="13.7109375" bestFit="1" customWidth="1"/>
    <col min="15361" max="15361" width="59.5703125" customWidth="1"/>
    <col min="15362" max="15362" width="10.7109375" customWidth="1"/>
    <col min="15363" max="15364" width="7.85546875" customWidth="1"/>
    <col min="15365" max="15365" width="8" customWidth="1"/>
    <col min="15366" max="15371" width="7.7109375" customWidth="1"/>
    <col min="15372" max="15374" width="0" hidden="1" customWidth="1"/>
    <col min="15375" max="15375" width="10.7109375" customWidth="1"/>
    <col min="15376" max="15377" width="9.7109375" customWidth="1"/>
    <col min="15380" max="15380" width="13.7109375" bestFit="1" customWidth="1"/>
    <col min="15617" max="15617" width="59.5703125" customWidth="1"/>
    <col min="15618" max="15618" width="10.7109375" customWidth="1"/>
    <col min="15619" max="15620" width="7.85546875" customWidth="1"/>
    <col min="15621" max="15621" width="8" customWidth="1"/>
    <col min="15622" max="15627" width="7.7109375" customWidth="1"/>
    <col min="15628" max="15630" width="0" hidden="1" customWidth="1"/>
    <col min="15631" max="15631" width="10.7109375" customWidth="1"/>
    <col min="15632" max="15633" width="9.7109375" customWidth="1"/>
    <col min="15636" max="15636" width="13.7109375" bestFit="1" customWidth="1"/>
    <col min="15873" max="15873" width="59.5703125" customWidth="1"/>
    <col min="15874" max="15874" width="10.7109375" customWidth="1"/>
    <col min="15875" max="15876" width="7.85546875" customWidth="1"/>
    <col min="15877" max="15877" width="8" customWidth="1"/>
    <col min="15878" max="15883" width="7.7109375" customWidth="1"/>
    <col min="15884" max="15886" width="0" hidden="1" customWidth="1"/>
    <col min="15887" max="15887" width="10.7109375" customWidth="1"/>
    <col min="15888" max="15889" width="9.7109375" customWidth="1"/>
    <col min="15892" max="15892" width="13.7109375" bestFit="1" customWidth="1"/>
    <col min="16129" max="16129" width="59.5703125" customWidth="1"/>
    <col min="16130" max="16130" width="10.7109375" customWidth="1"/>
    <col min="16131" max="16132" width="7.85546875" customWidth="1"/>
    <col min="16133" max="16133" width="8" customWidth="1"/>
    <col min="16134" max="16139" width="7.7109375" customWidth="1"/>
    <col min="16140" max="16142" width="0" hidden="1" customWidth="1"/>
    <col min="16143" max="16143" width="10.7109375" customWidth="1"/>
    <col min="16144" max="16145" width="9.7109375" customWidth="1"/>
    <col min="16148" max="16148" width="13.7109375" bestFit="1" customWidth="1"/>
  </cols>
  <sheetData>
    <row r="1" spans="1:21" x14ac:dyDescent="0.25"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1"/>
      <c r="P1" s="1"/>
      <c r="Q1" s="1"/>
    </row>
    <row r="2" spans="1:21" ht="15.75" x14ac:dyDescent="0.25">
      <c r="B2" s="36" t="s">
        <v>62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21" ht="16.5" customHeight="1" x14ac:dyDescent="0.25"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21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S4" s="1"/>
      <c r="T4" s="1"/>
      <c r="U4" s="1"/>
    </row>
    <row r="5" spans="1:21" ht="21" customHeight="1" x14ac:dyDescent="0.25">
      <c r="B5" s="39" t="s">
        <v>1</v>
      </c>
      <c r="C5" s="31" t="s">
        <v>59</v>
      </c>
      <c r="D5" s="41" t="s">
        <v>2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  <c r="P5" s="44" t="s">
        <v>41</v>
      </c>
      <c r="Q5" s="45"/>
      <c r="S5" s="1"/>
      <c r="T5" s="1"/>
      <c r="U5" s="1"/>
    </row>
    <row r="6" spans="1:21" ht="31.5" customHeight="1" x14ac:dyDescent="0.25">
      <c r="A6" s="1"/>
      <c r="B6" s="40"/>
      <c r="C6" s="4" t="s">
        <v>61</v>
      </c>
      <c r="D6" s="4" t="s">
        <v>42</v>
      </c>
      <c r="E6" s="4" t="s">
        <v>43</v>
      </c>
      <c r="F6" s="4" t="s">
        <v>44</v>
      </c>
      <c r="G6" s="4" t="s">
        <v>45</v>
      </c>
      <c r="H6" s="4" t="s">
        <v>46</v>
      </c>
      <c r="I6" s="4" t="s">
        <v>47</v>
      </c>
      <c r="J6" s="4" t="s">
        <v>48</v>
      </c>
      <c r="K6" s="4" t="s">
        <v>49</v>
      </c>
      <c r="L6" s="4" t="s">
        <v>50</v>
      </c>
      <c r="M6" s="4" t="s">
        <v>51</v>
      </c>
      <c r="N6" s="4" t="s">
        <v>52</v>
      </c>
      <c r="O6" s="4" t="s">
        <v>63</v>
      </c>
      <c r="P6" s="32" t="s">
        <v>5</v>
      </c>
      <c r="Q6" s="33" t="s">
        <v>4</v>
      </c>
      <c r="S6" s="1"/>
      <c r="T6" s="1"/>
      <c r="U6" s="1"/>
    </row>
    <row r="7" spans="1:21" ht="21" customHeight="1" x14ac:dyDescent="0.25">
      <c r="A7" s="1"/>
      <c r="B7" s="8" t="s">
        <v>53</v>
      </c>
      <c r="C7" s="9">
        <f>+C8+C40</f>
        <v>4064.4178099999995</v>
      </c>
      <c r="D7" s="9">
        <f>+D8+D40</f>
        <v>414.77870000000007</v>
      </c>
      <c r="E7" s="9">
        <f t="shared" ref="E7:N7" si="0">+E8+E40</f>
        <v>320.23020000000002</v>
      </c>
      <c r="F7" s="9">
        <f t="shared" si="0"/>
        <v>362.80039999999997</v>
      </c>
      <c r="G7" s="9">
        <f t="shared" si="0"/>
        <v>597.17500000000007</v>
      </c>
      <c r="H7" s="9">
        <f t="shared" si="0"/>
        <v>490.37040000000007</v>
      </c>
      <c r="I7" s="9">
        <f t="shared" si="0"/>
        <v>378.87169999999998</v>
      </c>
      <c r="J7" s="9">
        <f t="shared" si="0"/>
        <v>393.57030000000009</v>
      </c>
      <c r="K7" s="9">
        <f t="shared" si="0"/>
        <v>359.68510000000009</v>
      </c>
      <c r="L7" s="9">
        <f t="shared" si="0"/>
        <v>327.70400000000006</v>
      </c>
      <c r="M7" s="9">
        <f t="shared" si="0"/>
        <v>398.47250000000003</v>
      </c>
      <c r="N7" s="9">
        <f t="shared" si="0"/>
        <v>358.93993</v>
      </c>
      <c r="O7" s="9">
        <f>SUM(D7:N7)</f>
        <v>4402.5982300000014</v>
      </c>
      <c r="P7" s="10">
        <f>+O7-C7</f>
        <v>338.18042000000196</v>
      </c>
      <c r="Q7" s="34">
        <f>+P7/C7*100</f>
        <v>8.320513190547258</v>
      </c>
      <c r="R7" s="51"/>
      <c r="S7" s="13"/>
      <c r="T7" s="13"/>
      <c r="U7" s="1"/>
    </row>
    <row r="8" spans="1:21" ht="21" customHeight="1" x14ac:dyDescent="0.25">
      <c r="A8" s="1"/>
      <c r="B8" s="14" t="s">
        <v>7</v>
      </c>
      <c r="C8" s="15">
        <f>+C9+C12+C16+C17+C24+C32</f>
        <v>3908.1997099999994</v>
      </c>
      <c r="D8" s="15">
        <f>+D9+D12+D16+D17+D24+D32</f>
        <v>399.70040000000006</v>
      </c>
      <c r="E8" s="15">
        <f t="shared" ref="E8:N8" si="1">+E9+E12+E16+E17+E24+E32</f>
        <v>303.59010000000001</v>
      </c>
      <c r="F8" s="15">
        <f t="shared" si="1"/>
        <v>340.80299999999994</v>
      </c>
      <c r="G8" s="15">
        <f t="shared" si="1"/>
        <v>582.19140000000004</v>
      </c>
      <c r="H8" s="15">
        <f t="shared" si="1"/>
        <v>470.43550000000005</v>
      </c>
      <c r="I8" s="15">
        <f t="shared" si="1"/>
        <v>361.75569999999999</v>
      </c>
      <c r="J8" s="15">
        <f t="shared" si="1"/>
        <v>338.32430000000005</v>
      </c>
      <c r="K8" s="15">
        <f t="shared" si="1"/>
        <v>332.77640000000008</v>
      </c>
      <c r="L8" s="15">
        <f t="shared" si="1"/>
        <v>312.45230000000004</v>
      </c>
      <c r="M8" s="15">
        <f t="shared" si="1"/>
        <v>338.86490000000003</v>
      </c>
      <c r="N8" s="15">
        <f t="shared" si="1"/>
        <v>343.16852999999998</v>
      </c>
      <c r="O8" s="15">
        <f>SUM(D8:N8)</f>
        <v>4124.0625300000011</v>
      </c>
      <c r="P8" s="15">
        <f>+O8-C8</f>
        <v>215.86282000000165</v>
      </c>
      <c r="Q8" s="17">
        <f>+P8/C8*100</f>
        <v>5.5233313550397272</v>
      </c>
      <c r="R8" s="51"/>
      <c r="S8" s="13"/>
      <c r="T8" s="13"/>
      <c r="U8" s="13"/>
    </row>
    <row r="9" spans="1:21" ht="21" customHeight="1" x14ac:dyDescent="0.25">
      <c r="A9" s="1"/>
      <c r="B9" s="18" t="s">
        <v>8</v>
      </c>
      <c r="C9" s="15">
        <f>SUM(C10:C11)</f>
        <v>1693.9974999999997</v>
      </c>
      <c r="D9" s="15">
        <f>SUM(D10:D11)</f>
        <v>175.58510000000001</v>
      </c>
      <c r="E9" s="15">
        <f t="shared" ref="E9:N9" si="2">SUM(E10:E11)</f>
        <v>147.51670000000001</v>
      </c>
      <c r="F9" s="15">
        <f t="shared" si="2"/>
        <v>160.75700000000001</v>
      </c>
      <c r="G9" s="15">
        <f t="shared" si="2"/>
        <v>153.71420000000001</v>
      </c>
      <c r="H9" s="15">
        <f t="shared" si="2"/>
        <v>164.67450000000002</v>
      </c>
      <c r="I9" s="15">
        <f t="shared" si="2"/>
        <v>160.87790000000001</v>
      </c>
      <c r="J9" s="15">
        <f t="shared" si="2"/>
        <v>153.77090000000004</v>
      </c>
      <c r="K9" s="15">
        <f t="shared" si="2"/>
        <v>159.94290000000001</v>
      </c>
      <c r="L9" s="15">
        <f t="shared" si="2"/>
        <v>153.15749999999997</v>
      </c>
      <c r="M9" s="15">
        <f t="shared" si="2"/>
        <v>164.28140000000002</v>
      </c>
      <c r="N9" s="15">
        <f t="shared" si="2"/>
        <v>170.53469999999999</v>
      </c>
      <c r="O9" s="15">
        <f>SUM(D9:N9)</f>
        <v>1764.8128000000002</v>
      </c>
      <c r="P9" s="15">
        <f>+O9-C9</f>
        <v>70.815300000000434</v>
      </c>
      <c r="Q9" s="17">
        <f>+P9/C9*100</f>
        <v>4.1803662638227292</v>
      </c>
      <c r="R9" s="51"/>
      <c r="S9" s="13"/>
      <c r="T9" s="13"/>
      <c r="U9" s="13"/>
    </row>
    <row r="10" spans="1:21" ht="12.75" customHeight="1" x14ac:dyDescent="0.25">
      <c r="A10" s="1"/>
      <c r="B10" s="19" t="s">
        <v>9</v>
      </c>
      <c r="C10" s="20">
        <v>804.2041999999999</v>
      </c>
      <c r="D10" s="20">
        <v>93.400300000000016</v>
      </c>
      <c r="E10" s="20">
        <v>73.648800000000008</v>
      </c>
      <c r="F10" s="20">
        <v>71.001000000000005</v>
      </c>
      <c r="G10" s="20">
        <v>77.716400000000021</v>
      </c>
      <c r="H10" s="20">
        <v>76.726399999999998</v>
      </c>
      <c r="I10" s="20">
        <v>75.608500000000021</v>
      </c>
      <c r="J10" s="20">
        <v>72.349800000000016</v>
      </c>
      <c r="K10" s="20">
        <v>73.254700000000014</v>
      </c>
      <c r="L10" s="20">
        <v>72.33959999999999</v>
      </c>
      <c r="M10" s="20">
        <v>69.565800000000024</v>
      </c>
      <c r="N10" s="20">
        <v>72.422199999999989</v>
      </c>
      <c r="O10" s="20">
        <f>SUM(D10:N10)</f>
        <v>828.03350000000023</v>
      </c>
      <c r="P10" s="20">
        <f>+O10-C10</f>
        <v>23.82930000000033</v>
      </c>
      <c r="Q10" s="22">
        <f>+P10/C10*100</f>
        <v>2.9630907175068639</v>
      </c>
      <c r="R10" s="51"/>
      <c r="S10" s="13"/>
      <c r="T10" s="13"/>
      <c r="U10" s="13"/>
    </row>
    <row r="11" spans="1:21" ht="12.75" customHeight="1" x14ac:dyDescent="0.25">
      <c r="A11" s="1"/>
      <c r="B11" s="19" t="s">
        <v>10</v>
      </c>
      <c r="C11" s="20">
        <v>889.79329999999982</v>
      </c>
      <c r="D11" s="20">
        <v>82.18480000000001</v>
      </c>
      <c r="E11" s="20">
        <v>73.867899999999992</v>
      </c>
      <c r="F11" s="20">
        <v>89.756</v>
      </c>
      <c r="G11" s="20">
        <v>75.997799999999998</v>
      </c>
      <c r="H11" s="20">
        <v>87.948100000000011</v>
      </c>
      <c r="I11" s="20">
        <v>85.269400000000005</v>
      </c>
      <c r="J11" s="20">
        <v>81.42110000000001</v>
      </c>
      <c r="K11" s="20">
        <v>86.688199999999995</v>
      </c>
      <c r="L11" s="20">
        <v>80.817899999999995</v>
      </c>
      <c r="M11" s="20">
        <v>94.715600000000009</v>
      </c>
      <c r="N11" s="20">
        <v>98.112499999999983</v>
      </c>
      <c r="O11" s="20">
        <f>SUM(D11:N11)</f>
        <v>936.77929999999992</v>
      </c>
      <c r="P11" s="20">
        <f>+O11-C11</f>
        <v>46.986000000000104</v>
      </c>
      <c r="Q11" s="22">
        <f>+P11/C11*100</f>
        <v>5.2805522361204691</v>
      </c>
      <c r="R11" s="51"/>
      <c r="S11" s="13"/>
      <c r="T11" s="13"/>
      <c r="U11" s="13"/>
    </row>
    <row r="12" spans="1:21" ht="21" customHeight="1" x14ac:dyDescent="0.25">
      <c r="A12" s="1"/>
      <c r="B12" s="18" t="s">
        <v>11</v>
      </c>
      <c r="C12" s="15">
        <f>SUM(C13:C15)</f>
        <v>1580.124</v>
      </c>
      <c r="D12" s="15">
        <f>SUM(D13:D15)</f>
        <v>162.44810000000001</v>
      </c>
      <c r="E12" s="15">
        <f t="shared" ref="E12:N12" si="3">SUM(E13:E15)</f>
        <v>104.58199999999999</v>
      </c>
      <c r="F12" s="15">
        <f t="shared" si="3"/>
        <v>121.21109999999999</v>
      </c>
      <c r="G12" s="15">
        <f t="shared" si="3"/>
        <v>333.14050000000003</v>
      </c>
      <c r="H12" s="15">
        <f t="shared" si="3"/>
        <v>223.0515</v>
      </c>
      <c r="I12" s="15">
        <f t="shared" si="3"/>
        <v>142.5067</v>
      </c>
      <c r="J12" s="15">
        <f t="shared" si="3"/>
        <v>128.5266</v>
      </c>
      <c r="K12" s="15">
        <f t="shared" si="3"/>
        <v>113.82780000000002</v>
      </c>
      <c r="L12" s="15">
        <f t="shared" si="3"/>
        <v>102.84520000000001</v>
      </c>
      <c r="M12" s="15">
        <f t="shared" si="3"/>
        <v>113.1277</v>
      </c>
      <c r="N12" s="15">
        <f t="shared" si="3"/>
        <v>107.553</v>
      </c>
      <c r="O12" s="15">
        <f>SUM(D12:N12)</f>
        <v>1652.8202000000001</v>
      </c>
      <c r="P12" s="15">
        <f>+O12-C12</f>
        <v>72.69620000000009</v>
      </c>
      <c r="Q12" s="17">
        <f>+P12/C12*100</f>
        <v>4.6006642516663305</v>
      </c>
      <c r="R12" s="51"/>
      <c r="S12" s="13"/>
      <c r="T12" s="13"/>
      <c r="U12" s="13"/>
    </row>
    <row r="13" spans="1:21" ht="12.75" customHeight="1" x14ac:dyDescent="0.25">
      <c r="A13" s="1"/>
      <c r="B13" s="19" t="s">
        <v>9</v>
      </c>
      <c r="C13" s="20">
        <v>430.29880000000003</v>
      </c>
      <c r="D13" s="20">
        <v>1.7259</v>
      </c>
      <c r="E13" s="20">
        <v>2.6334</v>
      </c>
      <c r="F13" s="20">
        <v>17.8414</v>
      </c>
      <c r="G13" s="20">
        <v>220.709</v>
      </c>
      <c r="H13" s="20">
        <v>128.3476</v>
      </c>
      <c r="I13" s="20">
        <v>42.557900000000004</v>
      </c>
      <c r="J13" s="20">
        <v>10.496</v>
      </c>
      <c r="K13" s="20">
        <v>11.854099999999999</v>
      </c>
      <c r="L13" s="20">
        <v>8.9652000000000012</v>
      </c>
      <c r="M13" s="20">
        <v>8.6575000000000006</v>
      </c>
      <c r="N13" s="20">
        <v>4.8746999999999998</v>
      </c>
      <c r="O13" s="20">
        <f>SUM(D13:N13)</f>
        <v>458.66270000000003</v>
      </c>
      <c r="P13" s="20">
        <f>+O13-C13</f>
        <v>28.363900000000001</v>
      </c>
      <c r="Q13" s="22">
        <f>+P13/C13*100</f>
        <v>6.5916753660479648</v>
      </c>
      <c r="R13" s="51"/>
      <c r="S13" s="13"/>
      <c r="T13" s="13"/>
      <c r="U13" s="13"/>
    </row>
    <row r="14" spans="1:21" ht="12.75" customHeight="1" x14ac:dyDescent="0.25">
      <c r="A14" s="1"/>
      <c r="B14" s="19" t="s">
        <v>12</v>
      </c>
      <c r="C14" s="20">
        <v>770.16859999999997</v>
      </c>
      <c r="D14" s="20">
        <v>111.70309999999999</v>
      </c>
      <c r="E14" s="20">
        <v>62.562199999999997</v>
      </c>
      <c r="F14" s="20">
        <v>66.33189999999999</v>
      </c>
      <c r="G14" s="20">
        <v>74.094399999999993</v>
      </c>
      <c r="H14" s="20">
        <v>67.746800000000007</v>
      </c>
      <c r="I14" s="20">
        <v>70.270499999999984</v>
      </c>
      <c r="J14" s="20">
        <v>87.390599999999992</v>
      </c>
      <c r="K14" s="20">
        <v>69.285300000000021</v>
      </c>
      <c r="L14" s="20">
        <v>59.602899999999998</v>
      </c>
      <c r="M14" s="20">
        <v>69.1952</v>
      </c>
      <c r="N14" s="20">
        <v>64.0488</v>
      </c>
      <c r="O14" s="20">
        <f>SUM(D14:N14)</f>
        <v>802.23169999999993</v>
      </c>
      <c r="P14" s="20">
        <f>+O14-C14</f>
        <v>32.063099999999963</v>
      </c>
      <c r="Q14" s="22">
        <f>+P14/C14*100</f>
        <v>4.1631273983384887</v>
      </c>
      <c r="R14" s="51"/>
      <c r="S14" s="13"/>
      <c r="T14" s="13"/>
      <c r="U14" s="13"/>
    </row>
    <row r="15" spans="1:21" ht="12.75" customHeight="1" x14ac:dyDescent="0.25">
      <c r="A15" s="1"/>
      <c r="B15" s="19" t="s">
        <v>13</v>
      </c>
      <c r="C15" s="20">
        <v>379.65659999999997</v>
      </c>
      <c r="D15" s="20">
        <v>49.019100000000009</v>
      </c>
      <c r="E15" s="20">
        <v>39.386399999999995</v>
      </c>
      <c r="F15" s="20">
        <v>37.037799999999997</v>
      </c>
      <c r="G15" s="20">
        <v>38.3371</v>
      </c>
      <c r="H15" s="20">
        <v>26.957100000000001</v>
      </c>
      <c r="I15" s="20">
        <v>29.6783</v>
      </c>
      <c r="J15" s="20">
        <v>30.640000000000004</v>
      </c>
      <c r="K15" s="20">
        <v>32.688400000000001</v>
      </c>
      <c r="L15" s="20">
        <v>34.277099999999997</v>
      </c>
      <c r="M15" s="20">
        <v>35.274999999999999</v>
      </c>
      <c r="N15" s="20">
        <v>38.6295</v>
      </c>
      <c r="O15" s="20">
        <f>SUM(D15:N15)</f>
        <v>391.92579999999998</v>
      </c>
      <c r="P15" s="20">
        <f>+O15-C15</f>
        <v>12.269200000000012</v>
      </c>
      <c r="Q15" s="22">
        <f>+P15/C15*100</f>
        <v>3.231657239726641</v>
      </c>
      <c r="R15" s="51"/>
      <c r="S15" s="13"/>
      <c r="T15" s="13"/>
      <c r="U15" s="13"/>
    </row>
    <row r="16" spans="1:21" ht="21" customHeight="1" x14ac:dyDescent="0.25">
      <c r="A16" s="1"/>
      <c r="B16" s="18" t="s">
        <v>54</v>
      </c>
      <c r="C16" s="15">
        <v>187.30240000000001</v>
      </c>
      <c r="D16" s="15">
        <v>15.856600000000002</v>
      </c>
      <c r="E16" s="15">
        <v>15.435600000000001</v>
      </c>
      <c r="F16" s="15">
        <v>17.613699999999998</v>
      </c>
      <c r="G16" s="15">
        <v>14.2247</v>
      </c>
      <c r="H16" s="15">
        <v>18.452399999999997</v>
      </c>
      <c r="I16" s="15">
        <v>16.920899999999996</v>
      </c>
      <c r="J16" s="15">
        <v>16.406599999999997</v>
      </c>
      <c r="K16" s="15">
        <v>18.2561</v>
      </c>
      <c r="L16" s="15">
        <v>16.275399999999998</v>
      </c>
      <c r="M16" s="15">
        <v>21.237099999999998</v>
      </c>
      <c r="N16" s="15">
        <v>21.748799999999999</v>
      </c>
      <c r="O16" s="15">
        <f>SUM(D16:N16)</f>
        <v>192.42789999999997</v>
      </c>
      <c r="P16" s="15">
        <f>+O16-C16</f>
        <v>5.1254999999999598</v>
      </c>
      <c r="Q16" s="17">
        <f>+P16/C16*100</f>
        <v>2.7364838891546288</v>
      </c>
      <c r="R16" s="51"/>
      <c r="S16" s="13"/>
      <c r="T16" s="13"/>
      <c r="U16" s="13"/>
    </row>
    <row r="17" spans="1:21" ht="21" customHeight="1" x14ac:dyDescent="0.25">
      <c r="A17" s="1"/>
      <c r="B17" s="18" t="s">
        <v>15</v>
      </c>
      <c r="C17" s="15">
        <f>SUM(C18:C23)</f>
        <v>154.18761000000001</v>
      </c>
      <c r="D17" s="15">
        <f>SUM(D18:D23)</f>
        <v>16.504799999999999</v>
      </c>
      <c r="E17" s="15">
        <f t="shared" ref="E17:N17" si="4">SUM(E18:E23)</f>
        <v>10.828499999999998</v>
      </c>
      <c r="F17" s="15">
        <f t="shared" si="4"/>
        <v>13.0116</v>
      </c>
      <c r="G17" s="15">
        <f t="shared" si="4"/>
        <v>15.129299999999997</v>
      </c>
      <c r="H17" s="15">
        <f t="shared" si="4"/>
        <v>14.956299999999999</v>
      </c>
      <c r="I17" s="15">
        <f t="shared" si="4"/>
        <v>14.276300000000001</v>
      </c>
      <c r="J17" s="15">
        <f t="shared" si="4"/>
        <v>13.124499999999999</v>
      </c>
      <c r="K17" s="15">
        <f t="shared" si="4"/>
        <v>13.815399999999999</v>
      </c>
      <c r="L17" s="15">
        <f t="shared" si="4"/>
        <v>14.455299999999999</v>
      </c>
      <c r="M17" s="15">
        <f t="shared" si="4"/>
        <v>14.411399999999999</v>
      </c>
      <c r="N17" s="15">
        <f t="shared" si="4"/>
        <v>16.753130000000002</v>
      </c>
      <c r="O17" s="15">
        <f>SUM(D17:N17)</f>
        <v>157.26652999999999</v>
      </c>
      <c r="P17" s="15">
        <f>+O17-C17</f>
        <v>3.0789199999999823</v>
      </c>
      <c r="Q17" s="17">
        <f>+P17/C17*100</f>
        <v>1.9968660257461559</v>
      </c>
      <c r="R17" s="51"/>
      <c r="S17" s="13"/>
      <c r="T17" s="13"/>
      <c r="U17" s="13"/>
    </row>
    <row r="18" spans="1:21" ht="12.75" customHeight="1" x14ac:dyDescent="0.25">
      <c r="A18" s="1"/>
      <c r="B18" s="19" t="s">
        <v>16</v>
      </c>
      <c r="C18" s="20">
        <v>20.043909999999997</v>
      </c>
      <c r="D18" s="20">
        <v>1.9774</v>
      </c>
      <c r="E18" s="20">
        <v>1.2606000000000002</v>
      </c>
      <c r="F18" s="20">
        <v>1.4955999999999998</v>
      </c>
      <c r="G18" s="20">
        <v>1.9148999999999998</v>
      </c>
      <c r="H18" s="20">
        <v>1.9498000000000002</v>
      </c>
      <c r="I18" s="20">
        <v>1.5473999999999999</v>
      </c>
      <c r="J18" s="20">
        <v>1.6764999999999994</v>
      </c>
      <c r="K18" s="20">
        <v>1.5615999999999999</v>
      </c>
      <c r="L18" s="20">
        <v>1.7529000000000003</v>
      </c>
      <c r="M18" s="20">
        <v>2.5023</v>
      </c>
      <c r="N18" s="20">
        <v>3.4069000000000003</v>
      </c>
      <c r="O18" s="20">
        <f>SUM(D18:N18)</f>
        <v>21.0459</v>
      </c>
      <c r="P18" s="20">
        <f>+O18-C18</f>
        <v>1.0019900000000028</v>
      </c>
      <c r="Q18" s="22">
        <f>+P18/C18*100</f>
        <v>4.9989747509343392</v>
      </c>
      <c r="R18" s="51"/>
      <c r="S18" s="13"/>
      <c r="T18" s="13"/>
      <c r="U18" s="13"/>
    </row>
    <row r="19" spans="1:21" ht="12.75" customHeight="1" x14ac:dyDescent="0.25">
      <c r="A19" s="1"/>
      <c r="B19" s="19" t="s">
        <v>17</v>
      </c>
      <c r="C19" s="20">
        <v>54.850400000000008</v>
      </c>
      <c r="D19" s="20">
        <v>7.4220999999999986</v>
      </c>
      <c r="E19" s="20">
        <v>4.2471999999999994</v>
      </c>
      <c r="F19" s="20">
        <v>4.4820000000000002</v>
      </c>
      <c r="G19" s="20">
        <v>5.6501999999999999</v>
      </c>
      <c r="H19" s="20">
        <v>5.3243999999999998</v>
      </c>
      <c r="I19" s="20">
        <v>5.3732999999999995</v>
      </c>
      <c r="J19" s="20">
        <v>4.8440000000000003</v>
      </c>
      <c r="K19" s="20">
        <v>5.2661999999999995</v>
      </c>
      <c r="L19" s="20">
        <v>5.3505000000000003</v>
      </c>
      <c r="M19" s="20">
        <v>5.0655000000000001</v>
      </c>
      <c r="N19" s="20">
        <v>5.192099999999999</v>
      </c>
      <c r="O19" s="20">
        <f>SUM(D19:N19)</f>
        <v>58.217499999999987</v>
      </c>
      <c r="P19" s="20">
        <f>+O19-C19</f>
        <v>3.3670999999999793</v>
      </c>
      <c r="Q19" s="22">
        <f>+P19/C19*100</f>
        <v>6.1386972565377445</v>
      </c>
      <c r="R19" s="51"/>
      <c r="S19" s="13"/>
      <c r="T19" s="13"/>
      <c r="U19" s="13"/>
    </row>
    <row r="20" spans="1:21" ht="12.75" customHeight="1" x14ac:dyDescent="0.25">
      <c r="A20" s="1"/>
      <c r="B20" s="19" t="s">
        <v>18</v>
      </c>
      <c r="C20" s="20">
        <v>25.5184</v>
      </c>
      <c r="D20" s="20">
        <v>2.2459000000000002</v>
      </c>
      <c r="E20" s="20">
        <v>1.3247</v>
      </c>
      <c r="F20" s="20">
        <v>2.5353000000000003</v>
      </c>
      <c r="G20" s="20">
        <v>2.3629000000000002</v>
      </c>
      <c r="H20" s="20">
        <v>2.5328000000000004</v>
      </c>
      <c r="I20" s="20">
        <v>2.39</v>
      </c>
      <c r="J20" s="20">
        <v>1.8130999999999999</v>
      </c>
      <c r="K20" s="20">
        <v>2.0236999999999998</v>
      </c>
      <c r="L20" s="20">
        <v>2.2284999999999999</v>
      </c>
      <c r="M20" s="20">
        <v>2.0150000000000001</v>
      </c>
      <c r="N20" s="20">
        <v>3.4780000000000002</v>
      </c>
      <c r="O20" s="20">
        <f>SUM(D20:N20)</f>
        <v>24.949900000000003</v>
      </c>
      <c r="P20" s="20">
        <f>+O20-C20</f>
        <v>-0.56849999999999667</v>
      </c>
      <c r="Q20" s="22">
        <f>+P20/C20*100</f>
        <v>-2.2278042510502098</v>
      </c>
      <c r="R20" s="51"/>
      <c r="S20" s="13"/>
      <c r="T20" s="13"/>
      <c r="U20" s="13"/>
    </row>
    <row r="21" spans="1:21" ht="12.75" customHeight="1" x14ac:dyDescent="0.25">
      <c r="A21" s="1"/>
      <c r="B21" s="19" t="s">
        <v>19</v>
      </c>
      <c r="C21" s="20">
        <v>44.489799999999995</v>
      </c>
      <c r="D21" s="20">
        <v>4.2908999999999997</v>
      </c>
      <c r="E21" s="20">
        <v>3.5788999999999995</v>
      </c>
      <c r="F21" s="20">
        <v>4.0885999999999996</v>
      </c>
      <c r="G21" s="20">
        <v>4.3816999999999986</v>
      </c>
      <c r="H21" s="20">
        <v>4.4565999999999999</v>
      </c>
      <c r="I21" s="20">
        <v>4.1754000000000007</v>
      </c>
      <c r="J21" s="20">
        <v>3.9383999999999997</v>
      </c>
      <c r="K21" s="20">
        <v>4.0481999999999996</v>
      </c>
      <c r="L21" s="20">
        <v>4.1470999999999991</v>
      </c>
      <c r="M21" s="20">
        <v>3.8227999999999995</v>
      </c>
      <c r="N21" s="20">
        <v>3.806830000000001</v>
      </c>
      <c r="O21" s="20">
        <f>SUM(D21:N21)</f>
        <v>44.735430000000001</v>
      </c>
      <c r="P21" s="20">
        <f>+O21-C21</f>
        <v>0.24563000000000557</v>
      </c>
      <c r="Q21" s="22">
        <f>+P21/C21*100</f>
        <v>0.55210407778862935</v>
      </c>
      <c r="R21" s="51"/>
      <c r="S21" s="13"/>
      <c r="T21" s="13"/>
      <c r="U21" s="13"/>
    </row>
    <row r="22" spans="1:21" ht="12.75" customHeight="1" x14ac:dyDescent="0.25">
      <c r="A22" s="1"/>
      <c r="B22" s="19" t="s">
        <v>20</v>
      </c>
      <c r="C22" s="20">
        <v>0.99750000000000016</v>
      </c>
      <c r="D22" s="20">
        <v>0.11159999999999999</v>
      </c>
      <c r="E22" s="20">
        <v>5.8900000000000008E-2</v>
      </c>
      <c r="F22" s="20">
        <v>5.9200000000000003E-2</v>
      </c>
      <c r="G22" s="20">
        <v>7.3400000000000007E-2</v>
      </c>
      <c r="H22" s="20">
        <v>3.3799999999999997E-2</v>
      </c>
      <c r="I22" s="20">
        <v>5.3500000000000006E-2</v>
      </c>
      <c r="J22" s="20">
        <v>8.1100000000000005E-2</v>
      </c>
      <c r="K22" s="20">
        <v>3.7600000000000001E-2</v>
      </c>
      <c r="L22" s="20">
        <v>5.4299999999999994E-2</v>
      </c>
      <c r="M22" s="20">
        <v>9.3299999999999994E-2</v>
      </c>
      <c r="N22" s="20">
        <v>0.14349999999999999</v>
      </c>
      <c r="O22" s="20">
        <f>SUM(D22:N22)</f>
        <v>0.80020000000000002</v>
      </c>
      <c r="P22" s="20">
        <f>+O22-C22</f>
        <v>-0.19730000000000014</v>
      </c>
      <c r="Q22" s="22">
        <f>+P22/C22*100</f>
        <v>-19.779448621553897</v>
      </c>
      <c r="R22" s="51"/>
      <c r="S22" s="13"/>
      <c r="T22" s="13"/>
      <c r="U22" s="13"/>
    </row>
    <row r="23" spans="1:21" ht="12.75" customHeight="1" x14ac:dyDescent="0.25">
      <c r="A23" s="1"/>
      <c r="B23" s="19" t="s">
        <v>21</v>
      </c>
      <c r="C23" s="20">
        <v>8.2876000000000012</v>
      </c>
      <c r="D23" s="20">
        <v>0.45690000000000003</v>
      </c>
      <c r="E23" s="20">
        <v>0.35819999999999996</v>
      </c>
      <c r="F23" s="20">
        <v>0.35089999999999999</v>
      </c>
      <c r="G23" s="20">
        <v>0.74620000000000009</v>
      </c>
      <c r="H23" s="20">
        <v>0.65889999999999993</v>
      </c>
      <c r="I23" s="20">
        <v>0.73670000000000002</v>
      </c>
      <c r="J23" s="20">
        <v>0.77140000000000009</v>
      </c>
      <c r="K23" s="20">
        <v>0.87809999999999988</v>
      </c>
      <c r="L23" s="20">
        <v>0.92200000000000004</v>
      </c>
      <c r="M23" s="20">
        <v>0.91249999999999998</v>
      </c>
      <c r="N23" s="20">
        <v>0.7258</v>
      </c>
      <c r="O23" s="20">
        <f>SUM(D23:N23)</f>
        <v>7.5175999999999998</v>
      </c>
      <c r="P23" s="20">
        <f>+O23-C23</f>
        <v>-0.77000000000000135</v>
      </c>
      <c r="Q23" s="22">
        <f>+P23/C23*100</f>
        <v>-9.2909889473430329</v>
      </c>
      <c r="R23" s="51"/>
      <c r="S23" s="13"/>
      <c r="T23" s="13"/>
      <c r="U23" s="13"/>
    </row>
    <row r="24" spans="1:21" ht="21" customHeight="1" x14ac:dyDescent="0.25">
      <c r="A24" s="1"/>
      <c r="B24" s="18" t="s">
        <v>22</v>
      </c>
      <c r="C24" s="15">
        <f>SUM(C25:C29)</f>
        <v>112.17529999999999</v>
      </c>
      <c r="D24" s="15">
        <f>SUM(D25:D29)</f>
        <v>11.742899999999999</v>
      </c>
      <c r="E24" s="15">
        <f>SUM(E25:E29)</f>
        <v>10.1654</v>
      </c>
      <c r="F24" s="15">
        <f>SUM(F25:F29)</f>
        <v>10.095400000000001</v>
      </c>
      <c r="G24" s="15">
        <f t="shared" ref="G24:N24" si="5">SUM(G25:G29)</f>
        <v>10.0458</v>
      </c>
      <c r="H24" s="15">
        <f t="shared" si="5"/>
        <v>9.2440999999999995</v>
      </c>
      <c r="I24" s="15">
        <f t="shared" si="5"/>
        <v>10.943800000000001</v>
      </c>
      <c r="J24" s="15">
        <f t="shared" si="5"/>
        <v>10.3369</v>
      </c>
      <c r="K24" s="15">
        <f t="shared" si="5"/>
        <v>9.8924000000000003</v>
      </c>
      <c r="L24" s="15">
        <f t="shared" si="5"/>
        <v>9.9201999999999995</v>
      </c>
      <c r="M24" s="15">
        <f t="shared" si="5"/>
        <v>9.7928999999999995</v>
      </c>
      <c r="N24" s="15">
        <f t="shared" si="5"/>
        <v>10.304600000000001</v>
      </c>
      <c r="O24" s="15">
        <f>SUM(D24:N24)</f>
        <v>112.48439999999999</v>
      </c>
      <c r="P24" s="15">
        <f>+O24-C24</f>
        <v>0.30910000000000082</v>
      </c>
      <c r="Q24" s="17">
        <f>+P24/C24*100</f>
        <v>0.27555085656111539</v>
      </c>
      <c r="R24" s="51"/>
      <c r="S24" s="13"/>
      <c r="T24" s="13"/>
      <c r="U24" s="13"/>
    </row>
    <row r="25" spans="1:21" ht="12.75" customHeight="1" x14ac:dyDescent="0.25">
      <c r="A25" s="1"/>
      <c r="B25" s="19" t="s">
        <v>23</v>
      </c>
      <c r="C25" s="20">
        <v>20.652099999999997</v>
      </c>
      <c r="D25" s="20">
        <v>2.0036</v>
      </c>
      <c r="E25" s="20">
        <v>1.7893000000000001</v>
      </c>
      <c r="F25" s="20">
        <v>2.1957000000000004</v>
      </c>
      <c r="G25" s="20">
        <v>1.5391999999999999</v>
      </c>
      <c r="H25" s="20">
        <v>1.6112000000000002</v>
      </c>
      <c r="I25" s="20">
        <v>2.2847</v>
      </c>
      <c r="J25" s="20">
        <v>1.929</v>
      </c>
      <c r="K25" s="20">
        <v>1.6865999999999999</v>
      </c>
      <c r="L25" s="20">
        <v>1.8013999999999999</v>
      </c>
      <c r="M25" s="20">
        <v>1.9474</v>
      </c>
      <c r="N25" s="20">
        <v>1.8674000000000002</v>
      </c>
      <c r="O25" s="20">
        <f>SUM(D25:N25)</f>
        <v>20.6555</v>
      </c>
      <c r="P25" s="20">
        <f>+O25-C25</f>
        <v>3.4000000000027342E-3</v>
      </c>
      <c r="Q25" s="22">
        <f>+P25/C25*100</f>
        <v>1.6463216815736582E-2</v>
      </c>
      <c r="R25" s="51"/>
      <c r="S25" s="13"/>
      <c r="T25" s="13"/>
      <c r="U25" s="13"/>
    </row>
    <row r="26" spans="1:21" ht="12.75" customHeight="1" x14ac:dyDescent="0.25">
      <c r="A26" s="1"/>
      <c r="B26" s="19" t="s">
        <v>24</v>
      </c>
      <c r="C26" s="20">
        <v>1.248</v>
      </c>
      <c r="D26" s="20">
        <v>0.10929999999999998</v>
      </c>
      <c r="E26" s="20">
        <v>0.1182</v>
      </c>
      <c r="F26" s="20">
        <v>0.1386</v>
      </c>
      <c r="G26" s="20">
        <v>0.1205</v>
      </c>
      <c r="H26" s="20">
        <v>0.11379999999999998</v>
      </c>
      <c r="I26" s="20">
        <v>0.20439999999999997</v>
      </c>
      <c r="J26" s="20">
        <v>0.2324</v>
      </c>
      <c r="K26" s="20">
        <v>0.1492</v>
      </c>
      <c r="L26" s="20">
        <v>8.8800000000000004E-2</v>
      </c>
      <c r="M26" s="20">
        <v>0.10630000000000001</v>
      </c>
      <c r="N26" s="20">
        <v>0.1376</v>
      </c>
      <c r="O26" s="20">
        <f>SUM(D26:N26)</f>
        <v>1.5190999999999999</v>
      </c>
      <c r="P26" s="20">
        <f>+O26-C26</f>
        <v>0.2710999999999999</v>
      </c>
      <c r="Q26" s="22">
        <f>+P26/C26*100</f>
        <v>21.722756410256402</v>
      </c>
      <c r="R26" s="51"/>
      <c r="S26" s="13"/>
      <c r="T26" s="13"/>
      <c r="U26" s="13"/>
    </row>
    <row r="27" spans="1:21" ht="12.75" hidden="1" customHeight="1" x14ac:dyDescent="0.25">
      <c r="A27" s="1"/>
      <c r="B27" s="19" t="s">
        <v>25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>
        <f>SUM(D27:N27)</f>
        <v>0</v>
      </c>
      <c r="P27" s="20">
        <f>+O27-C27</f>
        <v>0</v>
      </c>
      <c r="Q27" s="24" t="e">
        <f>+P27/C27*100</f>
        <v>#DIV/0!</v>
      </c>
      <c r="R27" s="51"/>
      <c r="S27" s="13"/>
      <c r="T27" s="13"/>
      <c r="U27" s="13"/>
    </row>
    <row r="28" spans="1:21" ht="12.75" customHeight="1" x14ac:dyDescent="0.25">
      <c r="A28" s="1"/>
      <c r="B28" s="19" t="s">
        <v>26</v>
      </c>
      <c r="C28" s="20">
        <v>12.59</v>
      </c>
      <c r="D28" s="20">
        <v>1.1367</v>
      </c>
      <c r="E28" s="20">
        <v>0.99399999999999999</v>
      </c>
      <c r="F28" s="20">
        <v>1.1836</v>
      </c>
      <c r="G28" s="20">
        <v>0.9265000000000001</v>
      </c>
      <c r="H28" s="20">
        <v>1.1848999999999998</v>
      </c>
      <c r="I28" s="20">
        <v>1.2073</v>
      </c>
      <c r="J28" s="20">
        <v>1.2097</v>
      </c>
      <c r="K28" s="20">
        <v>1.1236999999999999</v>
      </c>
      <c r="L28" s="20">
        <v>1.0688</v>
      </c>
      <c r="M28" s="20">
        <v>1.1400999999999999</v>
      </c>
      <c r="N28" s="20">
        <v>1.1768999999999998</v>
      </c>
      <c r="O28" s="20">
        <f>SUM(D28:N28)</f>
        <v>12.3522</v>
      </c>
      <c r="P28" s="20">
        <f>+O28-C28</f>
        <v>-0.23780000000000001</v>
      </c>
      <c r="Q28" s="22">
        <f>+P28/C28*100</f>
        <v>-1.8888006354249407</v>
      </c>
      <c r="R28" s="51"/>
      <c r="S28" s="13"/>
      <c r="T28" s="13"/>
      <c r="U28" s="13"/>
    </row>
    <row r="29" spans="1:21" ht="12.75" customHeight="1" x14ac:dyDescent="0.25">
      <c r="A29" s="1"/>
      <c r="B29" s="19" t="s">
        <v>27</v>
      </c>
      <c r="C29" s="20">
        <f>+C30+C31</f>
        <v>77.685199999999995</v>
      </c>
      <c r="D29" s="20">
        <f>+D30+D31</f>
        <v>8.4932999999999996</v>
      </c>
      <c r="E29" s="20">
        <f t="shared" ref="E29:N29" si="6">+E30+E31</f>
        <v>7.2638999999999996</v>
      </c>
      <c r="F29" s="20">
        <f t="shared" si="6"/>
        <v>6.5775000000000006</v>
      </c>
      <c r="G29" s="20">
        <f t="shared" si="6"/>
        <v>7.4596</v>
      </c>
      <c r="H29" s="20">
        <f t="shared" si="6"/>
        <v>6.3341999999999992</v>
      </c>
      <c r="I29" s="20">
        <f t="shared" si="6"/>
        <v>7.2474000000000016</v>
      </c>
      <c r="J29" s="20">
        <f t="shared" si="6"/>
        <v>6.9657999999999998</v>
      </c>
      <c r="K29" s="20">
        <f t="shared" si="6"/>
        <v>6.9329000000000001</v>
      </c>
      <c r="L29" s="20">
        <f t="shared" si="6"/>
        <v>6.9611999999999998</v>
      </c>
      <c r="M29" s="20">
        <f t="shared" si="6"/>
        <v>6.5991</v>
      </c>
      <c r="N29" s="20">
        <f t="shared" si="6"/>
        <v>7.1227000000000009</v>
      </c>
      <c r="O29" s="20">
        <f>SUM(D29:N29)</f>
        <v>77.957599999999999</v>
      </c>
      <c r="P29" s="20">
        <f>+O29-C29</f>
        <v>0.27240000000000464</v>
      </c>
      <c r="Q29" s="22">
        <f>+P29/C29*100</f>
        <v>0.35064594028206741</v>
      </c>
      <c r="R29" s="51"/>
      <c r="S29" s="13"/>
      <c r="T29" s="13"/>
      <c r="U29" s="13"/>
    </row>
    <row r="30" spans="1:21" ht="12.75" customHeight="1" x14ac:dyDescent="0.25">
      <c r="A30" s="1"/>
      <c r="B30" s="25" t="s">
        <v>28</v>
      </c>
      <c r="C30" s="20">
        <v>49.671999999999997</v>
      </c>
      <c r="D30" s="20">
        <v>5.4525999999999994</v>
      </c>
      <c r="E30" s="20">
        <v>4.3100999999999994</v>
      </c>
      <c r="F30" s="20">
        <v>4.1082999999999998</v>
      </c>
      <c r="G30" s="20">
        <v>4.7717999999999998</v>
      </c>
      <c r="H30" s="20">
        <v>3.9711999999999996</v>
      </c>
      <c r="I30" s="20">
        <v>4.4498000000000015</v>
      </c>
      <c r="J30" s="20">
        <v>4.3836000000000004</v>
      </c>
      <c r="K30" s="20">
        <v>4.3047999999999993</v>
      </c>
      <c r="L30" s="20">
        <v>4.3266</v>
      </c>
      <c r="M30" s="20">
        <v>4.1425000000000001</v>
      </c>
      <c r="N30" s="20">
        <v>4.5416000000000007</v>
      </c>
      <c r="O30" s="20">
        <f>SUM(D30:N30)</f>
        <v>48.762900000000002</v>
      </c>
      <c r="P30" s="20">
        <f>+O30-C30</f>
        <v>-0.90909999999999513</v>
      </c>
      <c r="Q30" s="22">
        <f>+P30/C30*100</f>
        <v>-1.8302061523594686</v>
      </c>
      <c r="R30" s="51"/>
      <c r="S30" s="13"/>
      <c r="T30" s="13"/>
      <c r="U30" s="13"/>
    </row>
    <row r="31" spans="1:21" ht="12.75" customHeight="1" x14ac:dyDescent="0.25">
      <c r="A31" s="1"/>
      <c r="B31" s="25" t="s">
        <v>29</v>
      </c>
      <c r="C31" s="20">
        <v>28.013200000000001</v>
      </c>
      <c r="D31" s="20">
        <v>3.0406999999999997</v>
      </c>
      <c r="E31" s="20">
        <v>2.9538000000000002</v>
      </c>
      <c r="F31" s="20">
        <v>2.4692000000000003</v>
      </c>
      <c r="G31" s="20">
        <v>2.6877999999999997</v>
      </c>
      <c r="H31" s="20">
        <v>2.363</v>
      </c>
      <c r="I31" s="20">
        <v>2.7976000000000001</v>
      </c>
      <c r="J31" s="20">
        <v>2.5821999999999998</v>
      </c>
      <c r="K31" s="20">
        <v>2.6281000000000003</v>
      </c>
      <c r="L31" s="20">
        <v>2.6345999999999998</v>
      </c>
      <c r="M31" s="20">
        <v>2.4565999999999999</v>
      </c>
      <c r="N31" s="20">
        <v>2.5811000000000002</v>
      </c>
      <c r="O31" s="20">
        <f>SUM(D31:N31)</f>
        <v>29.194699999999997</v>
      </c>
      <c r="P31" s="20">
        <f>+O31-C31</f>
        <v>1.1814999999999962</v>
      </c>
      <c r="Q31" s="22">
        <f>+P31/C31*100</f>
        <v>4.217654534290963</v>
      </c>
      <c r="R31" s="51"/>
      <c r="S31" s="13"/>
      <c r="T31" s="13"/>
      <c r="U31" s="13"/>
    </row>
    <row r="32" spans="1:21" ht="21" customHeight="1" x14ac:dyDescent="0.25">
      <c r="A32" s="1"/>
      <c r="B32" s="18" t="s">
        <v>30</v>
      </c>
      <c r="C32" s="15">
        <f>SUM(C33:C39)</f>
        <v>180.41290000000001</v>
      </c>
      <c r="D32" s="15">
        <f>SUM(D33:D39)</f>
        <v>17.562900000000003</v>
      </c>
      <c r="E32" s="15">
        <f t="shared" ref="E32:N32" si="7">SUM(E33:E39)</f>
        <v>15.061899999999998</v>
      </c>
      <c r="F32" s="15">
        <f t="shared" si="7"/>
        <v>18.1142</v>
      </c>
      <c r="G32" s="15">
        <f t="shared" si="7"/>
        <v>55.936900000000009</v>
      </c>
      <c r="H32" s="15">
        <f t="shared" si="7"/>
        <v>40.056700000000006</v>
      </c>
      <c r="I32" s="15">
        <f t="shared" si="7"/>
        <v>16.230099999999997</v>
      </c>
      <c r="J32" s="15">
        <f t="shared" si="7"/>
        <v>16.158799999999999</v>
      </c>
      <c r="K32" s="15">
        <f t="shared" si="7"/>
        <v>17.041799999999999</v>
      </c>
      <c r="L32" s="15">
        <f t="shared" si="7"/>
        <v>15.7987</v>
      </c>
      <c r="M32" s="15">
        <f t="shared" si="7"/>
        <v>16.014400000000002</v>
      </c>
      <c r="N32" s="15">
        <f t="shared" si="7"/>
        <v>16.274299999999997</v>
      </c>
      <c r="O32" s="15">
        <f>SUM(D32:N32)</f>
        <v>244.25069999999999</v>
      </c>
      <c r="P32" s="15">
        <f>+O32-C32</f>
        <v>63.837799999999987</v>
      </c>
      <c r="Q32" s="17">
        <f>+P32/C32*100</f>
        <v>35.384276844948445</v>
      </c>
      <c r="R32" s="51"/>
      <c r="S32" s="13"/>
      <c r="T32" s="13"/>
      <c r="U32" s="13"/>
    </row>
    <row r="33" spans="1:21" ht="15.75" customHeight="1" x14ac:dyDescent="0.25">
      <c r="A33" s="1"/>
      <c r="B33" s="19" t="s">
        <v>31</v>
      </c>
      <c r="C33" s="20">
        <v>9.6376000000000008</v>
      </c>
      <c r="D33" s="20">
        <v>0.68720000000000003</v>
      </c>
      <c r="E33" s="20">
        <v>1.0049000000000001</v>
      </c>
      <c r="F33" s="20">
        <v>0.87270000000000003</v>
      </c>
      <c r="G33" s="20">
        <v>1.0446000000000002</v>
      </c>
      <c r="H33" s="20">
        <v>0.87919999999999998</v>
      </c>
      <c r="I33" s="20">
        <v>0.91399999999999992</v>
      </c>
      <c r="J33" s="20">
        <v>0.92620000000000002</v>
      </c>
      <c r="K33" s="20">
        <v>1.0346999999999997</v>
      </c>
      <c r="L33" s="20">
        <v>0.96029999999999993</v>
      </c>
      <c r="M33" s="20">
        <v>0.92959999999999998</v>
      </c>
      <c r="N33" s="20">
        <v>0.96230000000000004</v>
      </c>
      <c r="O33" s="20">
        <f>SUM(D33:N33)</f>
        <v>10.2157</v>
      </c>
      <c r="P33" s="20">
        <f>+O33-C33</f>
        <v>0.57809999999999917</v>
      </c>
      <c r="Q33" s="22">
        <f>+P33/C33*100</f>
        <v>5.9983813397526262</v>
      </c>
      <c r="R33" s="51"/>
      <c r="S33" s="13"/>
      <c r="T33" s="13"/>
      <c r="U33" s="13"/>
    </row>
    <row r="34" spans="1:21" ht="15.75" customHeight="1" x14ac:dyDescent="0.25">
      <c r="A34" s="1"/>
      <c r="B34" s="19" t="s">
        <v>32</v>
      </c>
      <c r="C34" s="20">
        <v>78.450700000000012</v>
      </c>
      <c r="D34" s="20">
        <v>8.0931999999999995</v>
      </c>
      <c r="E34" s="20">
        <v>7.0103999999999997</v>
      </c>
      <c r="F34" s="20">
        <v>6.9973000000000001</v>
      </c>
      <c r="G34" s="20">
        <v>7.7415000000000003</v>
      </c>
      <c r="H34" s="20">
        <v>7.3262999999999998</v>
      </c>
      <c r="I34" s="20">
        <v>7.3147000000000002</v>
      </c>
      <c r="J34" s="20">
        <v>6.9887999999999995</v>
      </c>
      <c r="K34" s="20">
        <v>7.8563999999999998</v>
      </c>
      <c r="L34" s="20">
        <v>7.2220000000000004</v>
      </c>
      <c r="M34" s="20">
        <v>7.2126000000000001</v>
      </c>
      <c r="N34" s="20">
        <v>7.0493999999999994</v>
      </c>
      <c r="O34" s="20">
        <f>SUM(D34:N34)</f>
        <v>80.812600000000003</v>
      </c>
      <c r="P34" s="20">
        <f>+O34-C34</f>
        <v>2.3618999999999915</v>
      </c>
      <c r="Q34" s="22">
        <f>+P34/C34*100</f>
        <v>3.0106805930348499</v>
      </c>
      <c r="R34" s="51"/>
      <c r="S34" s="13"/>
      <c r="T34" s="13"/>
      <c r="U34" s="13"/>
    </row>
    <row r="35" spans="1:21" ht="15.75" customHeight="1" x14ac:dyDescent="0.25">
      <c r="A35" s="1"/>
      <c r="B35" s="19" t="s">
        <v>33</v>
      </c>
      <c r="C35" s="20">
        <v>39.432799999999993</v>
      </c>
      <c r="D35" s="20">
        <v>4.0632999999999999</v>
      </c>
      <c r="E35" s="20">
        <v>3.5268999999999995</v>
      </c>
      <c r="F35" s="20">
        <v>3.5301999999999998</v>
      </c>
      <c r="G35" s="20">
        <v>3.8833000000000002</v>
      </c>
      <c r="H35" s="20">
        <v>3.7028999999999996</v>
      </c>
      <c r="I35" s="20">
        <v>3.6604999999999999</v>
      </c>
      <c r="J35" s="20">
        <v>3.516</v>
      </c>
      <c r="K35" s="20">
        <v>3.9495999999999998</v>
      </c>
      <c r="L35" s="20">
        <v>3.6333000000000002</v>
      </c>
      <c r="M35" s="20">
        <v>3.6281999999999996</v>
      </c>
      <c r="N35" s="20">
        <v>3.5253000000000001</v>
      </c>
      <c r="O35" s="20">
        <f>SUM(D35:N35)</f>
        <v>40.619500000000002</v>
      </c>
      <c r="P35" s="20">
        <f>+O35-C35</f>
        <v>1.186700000000009</v>
      </c>
      <c r="Q35" s="22">
        <f>+P35/C35*100</f>
        <v>3.0094236270313273</v>
      </c>
      <c r="R35" s="51"/>
      <c r="S35" s="13"/>
      <c r="T35" s="13"/>
      <c r="U35" s="13"/>
    </row>
    <row r="36" spans="1:21" ht="15.75" customHeight="1" x14ac:dyDescent="0.25">
      <c r="A36" s="1"/>
      <c r="B36" s="19" t="s">
        <v>34</v>
      </c>
      <c r="C36" s="20">
        <v>0.77280000000000004</v>
      </c>
      <c r="D36" s="20">
        <v>0</v>
      </c>
      <c r="E36" s="20">
        <v>4.8299999999999996E-2</v>
      </c>
      <c r="F36" s="20">
        <v>0.18279999999999999</v>
      </c>
      <c r="G36" s="20">
        <v>0.20660000000000003</v>
      </c>
      <c r="H36" s="20">
        <v>0</v>
      </c>
      <c r="I36" s="20">
        <v>0</v>
      </c>
      <c r="J36" s="20">
        <v>0.27800000000000002</v>
      </c>
      <c r="K36" s="20">
        <v>0</v>
      </c>
      <c r="L36" s="20">
        <v>0</v>
      </c>
      <c r="M36" s="20">
        <v>0.2535</v>
      </c>
      <c r="N36" s="20">
        <v>0</v>
      </c>
      <c r="O36" s="20">
        <f>SUM(D36:N36)</f>
        <v>0.96920000000000006</v>
      </c>
      <c r="P36" s="20">
        <f>+O36-C36</f>
        <v>0.19640000000000002</v>
      </c>
      <c r="Q36" s="22">
        <f>+P36/C36*100</f>
        <v>25.414078674948243</v>
      </c>
      <c r="R36" s="51"/>
      <c r="S36" s="13"/>
      <c r="T36" s="13"/>
      <c r="U36" s="13"/>
    </row>
    <row r="37" spans="1:21" ht="15.75" hidden="1" customHeight="1" x14ac:dyDescent="0.25">
      <c r="A37" s="1"/>
      <c r="B37" s="19" t="s">
        <v>35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>
        <f>SUM(D37:N37)</f>
        <v>0</v>
      </c>
      <c r="P37" s="20">
        <f>+O37-C37</f>
        <v>0</v>
      </c>
      <c r="Q37" s="24" t="e">
        <f>+P37/C37*100</f>
        <v>#DIV/0!</v>
      </c>
      <c r="R37" s="51"/>
      <c r="S37" s="13"/>
      <c r="T37" s="13"/>
      <c r="U37" s="13"/>
    </row>
    <row r="38" spans="1:21" ht="15.75" customHeight="1" x14ac:dyDescent="0.25">
      <c r="A38" s="1"/>
      <c r="B38" s="19" t="s">
        <v>64</v>
      </c>
      <c r="C38" s="20">
        <v>45.074599999999997</v>
      </c>
      <c r="D38" s="20">
        <v>4.7092000000000009</v>
      </c>
      <c r="E38" s="20">
        <v>2.9180000000000001</v>
      </c>
      <c r="F38" s="20">
        <v>4.1394000000000002</v>
      </c>
      <c r="G38" s="20">
        <v>3.6354000000000006</v>
      </c>
      <c r="H38" s="20">
        <v>4.2602999999999991</v>
      </c>
      <c r="I38" s="20">
        <v>4.3209</v>
      </c>
      <c r="J38" s="20">
        <v>4.1993999999999998</v>
      </c>
      <c r="K38" s="20">
        <v>4.1523999999999992</v>
      </c>
      <c r="L38" s="20">
        <v>3.9831000000000003</v>
      </c>
      <c r="M38" s="20">
        <v>3.9902000000000002</v>
      </c>
      <c r="N38" s="20">
        <v>4.7372999999999994</v>
      </c>
      <c r="O38" s="20">
        <f>SUM(D38:N38)</f>
        <v>45.0456</v>
      </c>
      <c r="P38" s="20">
        <f>+O38-C38</f>
        <v>-2.8999999999996362E-2</v>
      </c>
      <c r="Q38" s="22">
        <f>+P38/C38*100</f>
        <v>-6.4337786691387983E-2</v>
      </c>
      <c r="R38" s="51"/>
      <c r="S38" s="13"/>
      <c r="T38" s="13"/>
      <c r="U38" s="13"/>
    </row>
    <row r="39" spans="1:21" ht="15.75" customHeight="1" x14ac:dyDescent="0.25">
      <c r="A39" s="1"/>
      <c r="B39" s="19" t="s">
        <v>65</v>
      </c>
      <c r="C39" s="20">
        <v>7.0444000000000013</v>
      </c>
      <c r="D39" s="20">
        <v>0.01</v>
      </c>
      <c r="E39" s="20">
        <v>0.5534</v>
      </c>
      <c r="F39" s="20">
        <v>2.3918000000000004</v>
      </c>
      <c r="G39" s="20">
        <v>39.425500000000007</v>
      </c>
      <c r="H39" s="20">
        <v>23.888000000000005</v>
      </c>
      <c r="I39" s="20">
        <v>0.02</v>
      </c>
      <c r="J39" s="20">
        <v>0.25040000000000001</v>
      </c>
      <c r="K39" s="20">
        <v>4.87E-2</v>
      </c>
      <c r="L39" s="20">
        <v>0</v>
      </c>
      <c r="M39" s="20">
        <v>2.9999999999999997E-4</v>
      </c>
      <c r="N39" s="20">
        <v>0</v>
      </c>
      <c r="O39" s="20">
        <f>SUM(D39:N39)</f>
        <v>66.588099999999997</v>
      </c>
      <c r="P39" s="20">
        <f>+O39-C39</f>
        <v>59.543699999999994</v>
      </c>
      <c r="Q39" s="22">
        <f>+P39/C39*100</f>
        <v>845.26290386690107</v>
      </c>
      <c r="R39" s="51"/>
      <c r="S39" s="13"/>
      <c r="T39" s="13"/>
      <c r="U39" s="13"/>
    </row>
    <row r="40" spans="1:21" ht="21" customHeight="1" x14ac:dyDescent="0.25">
      <c r="A40" s="1"/>
      <c r="B40" s="14" t="s">
        <v>36</v>
      </c>
      <c r="C40" s="15">
        <f>SUM(C41:C43)</f>
        <v>156.21810000000002</v>
      </c>
      <c r="D40" s="15">
        <f>SUM(D41:D43)</f>
        <v>15.078300000000002</v>
      </c>
      <c r="E40" s="15">
        <f t="shared" ref="E40:N40" si="8">SUM(E41:E43)</f>
        <v>16.640100000000004</v>
      </c>
      <c r="F40" s="15">
        <f t="shared" si="8"/>
        <v>21.997400000000003</v>
      </c>
      <c r="G40" s="15">
        <f t="shared" si="8"/>
        <v>14.983599999999997</v>
      </c>
      <c r="H40" s="15">
        <f t="shared" si="8"/>
        <v>19.934900000000003</v>
      </c>
      <c r="I40" s="15">
        <f t="shared" si="8"/>
        <v>17.116</v>
      </c>
      <c r="J40" s="15">
        <f t="shared" si="8"/>
        <v>55.246000000000009</v>
      </c>
      <c r="K40" s="15">
        <f t="shared" si="8"/>
        <v>26.908700000000003</v>
      </c>
      <c r="L40" s="15">
        <f t="shared" si="8"/>
        <v>15.2517</v>
      </c>
      <c r="M40" s="15">
        <f t="shared" si="8"/>
        <v>59.607600000000005</v>
      </c>
      <c r="N40" s="15">
        <f t="shared" si="8"/>
        <v>15.771400000000003</v>
      </c>
      <c r="O40" s="15">
        <f>SUM(D40:N40)</f>
        <v>278.53570000000008</v>
      </c>
      <c r="P40" s="15">
        <f>+O40-C40</f>
        <v>122.31760000000006</v>
      </c>
      <c r="Q40" s="17">
        <f>+P40/C40*100</f>
        <v>78.299249574793222</v>
      </c>
      <c r="R40" s="51"/>
      <c r="S40" s="13"/>
      <c r="T40" s="13"/>
      <c r="U40" s="13"/>
    </row>
    <row r="41" spans="1:21" ht="15" customHeight="1" x14ac:dyDescent="0.25">
      <c r="A41" s="1"/>
      <c r="B41" s="19" t="s">
        <v>37</v>
      </c>
      <c r="C41" s="20">
        <v>32.179699999999997</v>
      </c>
      <c r="D41" s="20">
        <v>3.3187000000000002</v>
      </c>
      <c r="E41" s="20">
        <v>2.8570000000000002</v>
      </c>
      <c r="F41" s="20">
        <v>2.7654999999999998</v>
      </c>
      <c r="G41" s="20">
        <v>3.0910000000000002</v>
      </c>
      <c r="H41" s="20">
        <v>3.0181</v>
      </c>
      <c r="I41" s="20">
        <v>3.0405000000000002</v>
      </c>
      <c r="J41" s="20">
        <v>2.9396</v>
      </c>
      <c r="K41" s="20">
        <v>3.2641999999999998</v>
      </c>
      <c r="L41" s="20">
        <v>3.0550999999999999</v>
      </c>
      <c r="M41" s="20">
        <v>3.0436999999999999</v>
      </c>
      <c r="N41" s="20">
        <v>2.9964</v>
      </c>
      <c r="O41" s="20">
        <f>SUM(D41:N41)</f>
        <v>33.389800000000001</v>
      </c>
      <c r="P41" s="20">
        <f>+O41-C41</f>
        <v>1.2101000000000042</v>
      </c>
      <c r="Q41" s="22">
        <f>+P41/C41*100</f>
        <v>3.7604452496449761</v>
      </c>
      <c r="R41" s="51"/>
      <c r="S41" s="13"/>
      <c r="T41" s="13"/>
      <c r="U41" s="13"/>
    </row>
    <row r="42" spans="1:21" ht="15" customHeight="1" x14ac:dyDescent="0.25">
      <c r="A42" s="1"/>
      <c r="B42" s="19" t="s">
        <v>38</v>
      </c>
      <c r="C42" s="20">
        <v>7.4497999999999989</v>
      </c>
      <c r="D42" s="20">
        <v>0.7671</v>
      </c>
      <c r="E42" s="20">
        <v>0.75800000000000001</v>
      </c>
      <c r="F42" s="20">
        <v>0.81170000000000009</v>
      </c>
      <c r="G42" s="20">
        <v>0.61550000000000005</v>
      </c>
      <c r="H42" s="20">
        <v>0.71079999999999999</v>
      </c>
      <c r="I42" s="20">
        <v>0.71330000000000016</v>
      </c>
      <c r="J42" s="20">
        <v>0.65500000000000003</v>
      </c>
      <c r="K42" s="20">
        <v>0.57429999999999992</v>
      </c>
      <c r="L42" s="20">
        <v>0.58779999999999999</v>
      </c>
      <c r="M42" s="20">
        <v>0.63029999999999997</v>
      </c>
      <c r="N42" s="20">
        <v>0.58879999999999999</v>
      </c>
      <c r="O42" s="20">
        <f>SUM(D42:N42)</f>
        <v>7.4126000000000003</v>
      </c>
      <c r="P42" s="20">
        <f>+O42-C42</f>
        <v>-3.7199999999998568E-2</v>
      </c>
      <c r="Q42" s="22">
        <f>+P42/C42*100</f>
        <v>-0.49934226422183914</v>
      </c>
      <c r="R42" s="51"/>
      <c r="S42" s="13"/>
      <c r="T42" s="13"/>
      <c r="U42" s="13"/>
    </row>
    <row r="43" spans="1:21" ht="15" customHeight="1" x14ac:dyDescent="0.25">
      <c r="A43" s="1"/>
      <c r="B43" s="19" t="s">
        <v>39</v>
      </c>
      <c r="C43" s="20">
        <v>116.58860000000003</v>
      </c>
      <c r="D43" s="20">
        <v>10.992500000000001</v>
      </c>
      <c r="E43" s="20">
        <v>13.025100000000005</v>
      </c>
      <c r="F43" s="20">
        <v>18.420200000000001</v>
      </c>
      <c r="G43" s="20">
        <v>11.277099999999997</v>
      </c>
      <c r="H43" s="20">
        <v>16.206000000000003</v>
      </c>
      <c r="I43" s="20">
        <v>13.3622</v>
      </c>
      <c r="J43" s="20">
        <v>51.65140000000001</v>
      </c>
      <c r="K43" s="20">
        <v>23.070200000000003</v>
      </c>
      <c r="L43" s="20">
        <v>11.6088</v>
      </c>
      <c r="M43" s="20">
        <v>55.933600000000006</v>
      </c>
      <c r="N43" s="20">
        <v>12.186200000000003</v>
      </c>
      <c r="O43" s="20">
        <f>SUM(D43:N43)</f>
        <v>237.73330000000004</v>
      </c>
      <c r="P43" s="20">
        <f>+O43-C43</f>
        <v>121.14470000000001</v>
      </c>
      <c r="Q43" s="22">
        <f>+P43/C43*100</f>
        <v>103.90784347697802</v>
      </c>
      <c r="R43" s="51"/>
      <c r="S43" s="13"/>
      <c r="T43" s="13"/>
      <c r="U43" s="13"/>
    </row>
    <row r="44" spans="1:21" ht="6" customHeight="1" thickBot="1" x14ac:dyDescent="0.3">
      <c r="A44" s="1"/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8"/>
      <c r="R44" s="51"/>
      <c r="S44" s="13"/>
      <c r="T44" s="13"/>
      <c r="U44" s="1"/>
    </row>
    <row r="45" spans="1:21" ht="6" customHeight="1" x14ac:dyDescent="0.25">
      <c r="A45" s="1"/>
      <c r="B45" s="2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S45" s="1"/>
      <c r="T45" s="1"/>
      <c r="U45" s="1"/>
    </row>
    <row r="46" spans="1:21" ht="21" customHeight="1" x14ac:dyDescent="0.25">
      <c r="B46" s="30" t="s">
        <v>55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S46" s="1"/>
      <c r="T46" s="1"/>
      <c r="U46" s="1"/>
    </row>
    <row r="47" spans="1:21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S47" s="1"/>
      <c r="T47" s="1"/>
      <c r="U47" s="1"/>
    </row>
    <row r="48" spans="1:21" ht="21" customHeight="1" x14ac:dyDescent="0.25">
      <c r="B48" s="46" t="s">
        <v>40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</row>
    <row r="52" spans="1:25" x14ac:dyDescent="0.25">
      <c r="O52" s="35"/>
      <c r="P52" s="35"/>
      <c r="Q52" s="35"/>
      <c r="R52" s="35"/>
      <c r="W52" s="35"/>
      <c r="X52" s="35"/>
      <c r="Y52" s="35"/>
    </row>
    <row r="53" spans="1:25" x14ac:dyDescent="0.25"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U53" s="35"/>
      <c r="V53" s="35"/>
      <c r="W53" s="35"/>
      <c r="X53" s="35"/>
      <c r="Y53" s="35"/>
    </row>
    <row r="54" spans="1:25" ht="15.75" x14ac:dyDescent="0.25">
      <c r="A54" s="1"/>
      <c r="B54" s="36" t="s">
        <v>60</v>
      </c>
      <c r="C54" s="36"/>
      <c r="D54" s="36"/>
      <c r="E54" s="36"/>
      <c r="F54" s="36"/>
      <c r="G54" s="36"/>
      <c r="H54" s="36"/>
      <c r="I54" s="36"/>
    </row>
    <row r="55" spans="1:25" ht="15.75" x14ac:dyDescent="0.25">
      <c r="A55" s="1"/>
      <c r="B55" s="36" t="s">
        <v>0</v>
      </c>
      <c r="C55" s="36"/>
      <c r="D55" s="36"/>
      <c r="E55" s="36"/>
      <c r="F55" s="36"/>
      <c r="G55" s="36"/>
      <c r="H55" s="36"/>
      <c r="I55" s="36"/>
    </row>
    <row r="56" spans="1:25" ht="15.75" thickBot="1" x14ac:dyDescent="0.3">
      <c r="B56" s="2"/>
      <c r="C56" s="2"/>
      <c r="D56" s="2"/>
      <c r="E56" s="2"/>
      <c r="F56" s="2"/>
      <c r="G56" s="2"/>
      <c r="H56" s="2"/>
      <c r="I56" s="2"/>
    </row>
    <row r="57" spans="1:25" ht="15.75" x14ac:dyDescent="0.25">
      <c r="B57" s="39" t="s">
        <v>1</v>
      </c>
      <c r="C57" s="3" t="s">
        <v>59</v>
      </c>
      <c r="D57" s="3" t="s">
        <v>58</v>
      </c>
      <c r="E57" s="3" t="s">
        <v>2</v>
      </c>
      <c r="F57" s="47" t="s">
        <v>56</v>
      </c>
      <c r="G57" s="48"/>
      <c r="H57" s="49" t="s">
        <v>57</v>
      </c>
      <c r="I57" s="50"/>
    </row>
    <row r="58" spans="1:25" ht="30" x14ac:dyDescent="0.25">
      <c r="A58" s="1"/>
      <c r="B58" s="40"/>
      <c r="C58" s="4" t="s">
        <v>61</v>
      </c>
      <c r="D58" s="4" t="s">
        <v>61</v>
      </c>
      <c r="E58" s="4" t="s">
        <v>61</v>
      </c>
      <c r="F58" s="5" t="s">
        <v>3</v>
      </c>
      <c r="G58" s="5" t="s">
        <v>4</v>
      </c>
      <c r="H58" s="6" t="s">
        <v>5</v>
      </c>
      <c r="I58" s="7" t="s">
        <v>4</v>
      </c>
    </row>
    <row r="59" spans="1:25" ht="15.75" x14ac:dyDescent="0.25">
      <c r="A59" s="1"/>
      <c r="B59" s="8" t="s">
        <v>6</v>
      </c>
      <c r="C59" s="9">
        <f>+C60+C92</f>
        <v>4064.4178099999995</v>
      </c>
      <c r="D59" s="9">
        <f>+D60+D92</f>
        <v>4347.0119999999997</v>
      </c>
      <c r="E59" s="9">
        <f>+E60+E92</f>
        <v>4402.5982300000005</v>
      </c>
      <c r="F59" s="10">
        <f>+E59-D59</f>
        <v>55.586230000000796</v>
      </c>
      <c r="G59" s="11">
        <f>+F59/D59*100</f>
        <v>1.2787227180417444</v>
      </c>
      <c r="H59" s="11">
        <f>+E59-C59</f>
        <v>338.18042000000105</v>
      </c>
      <c r="I59" s="12">
        <f>+H59/C59*100</f>
        <v>8.3205131905472367</v>
      </c>
    </row>
    <row r="60" spans="1:25" ht="15.75" x14ac:dyDescent="0.25">
      <c r="A60" s="1"/>
      <c r="B60" s="14" t="s">
        <v>7</v>
      </c>
      <c r="C60" s="15">
        <f>+C61+C64+C68+C69+C76+C84</f>
        <v>3908.1997099999994</v>
      </c>
      <c r="D60" s="15">
        <f>+D61+D64+D68+D69+D76+D84</f>
        <v>4206.9763400000002</v>
      </c>
      <c r="E60" s="15">
        <f>+E61+E64+E68+E69+E76+E84</f>
        <v>4124.0625300000002</v>
      </c>
      <c r="F60" s="15">
        <f>+E60-D60</f>
        <v>-82.913810000000012</v>
      </c>
      <c r="G60" s="16">
        <f>+F60/D60*100</f>
        <v>-1.970864661435201</v>
      </c>
      <c r="H60" s="16">
        <f>+E60-C60</f>
        <v>215.86282000000074</v>
      </c>
      <c r="I60" s="17">
        <f>+H60/C60*100</f>
        <v>5.5233313550397041</v>
      </c>
    </row>
    <row r="61" spans="1:25" ht="15.75" x14ac:dyDescent="0.25">
      <c r="A61" s="1"/>
      <c r="B61" s="18" t="s">
        <v>8</v>
      </c>
      <c r="C61" s="15">
        <f>SUM(C62:C63)</f>
        <v>1693.9974999999997</v>
      </c>
      <c r="D61" s="15">
        <f>SUM(D62:D63)</f>
        <v>1834.1489000000001</v>
      </c>
      <c r="E61" s="15">
        <f>SUM(E62:E63)</f>
        <v>1764.8128000000002</v>
      </c>
      <c r="F61" s="15">
        <f>+E61-D61</f>
        <v>-69.336099999999988</v>
      </c>
      <c r="G61" s="16">
        <f>+F61/D61*100</f>
        <v>-3.7802874128703499</v>
      </c>
      <c r="H61" s="16">
        <f>+E61-C61</f>
        <v>70.815300000000434</v>
      </c>
      <c r="I61" s="17">
        <f>+H61/C61*100</f>
        <v>4.1803662638227292</v>
      </c>
    </row>
    <row r="62" spans="1:25" ht="15.75" x14ac:dyDescent="0.25">
      <c r="A62" s="1"/>
      <c r="B62" s="19" t="s">
        <v>9</v>
      </c>
      <c r="C62" s="20">
        <v>804.2041999999999</v>
      </c>
      <c r="D62" s="20">
        <v>850.86719999999991</v>
      </c>
      <c r="E62" s="20">
        <v>828.03350000000012</v>
      </c>
      <c r="F62" s="20">
        <f>+E62-D62</f>
        <v>-22.833699999999794</v>
      </c>
      <c r="G62" s="21">
        <f>+F62/D62*100</f>
        <v>-2.6835797642687127</v>
      </c>
      <c r="H62" s="21">
        <f>+E62-C62</f>
        <v>23.829300000000217</v>
      </c>
      <c r="I62" s="22">
        <f>+H62/C62*100</f>
        <v>2.9630907175068497</v>
      </c>
    </row>
    <row r="63" spans="1:25" ht="15.75" x14ac:dyDescent="0.25">
      <c r="A63" s="1"/>
      <c r="B63" s="19" t="s">
        <v>10</v>
      </c>
      <c r="C63" s="20">
        <v>889.79329999999982</v>
      </c>
      <c r="D63" s="20">
        <v>983.28170000000011</v>
      </c>
      <c r="E63" s="20">
        <v>936.77929999999992</v>
      </c>
      <c r="F63" s="20">
        <f>+E63-D63</f>
        <v>-46.502400000000193</v>
      </c>
      <c r="G63" s="21">
        <f>+F63/D63*100</f>
        <v>-4.7293059557602044</v>
      </c>
      <c r="H63" s="21">
        <f>+E63-C63</f>
        <v>46.986000000000104</v>
      </c>
      <c r="I63" s="22">
        <f>+H63/C63*100</f>
        <v>5.2805522361204691</v>
      </c>
    </row>
    <row r="64" spans="1:25" ht="15.75" x14ac:dyDescent="0.25">
      <c r="A64" s="1"/>
      <c r="B64" s="18" t="s">
        <v>11</v>
      </c>
      <c r="C64" s="15">
        <f>SUM(C65:C67)</f>
        <v>1580.124</v>
      </c>
      <c r="D64" s="15">
        <f>SUM(D65:D67)</f>
        <v>1673.71677</v>
      </c>
      <c r="E64" s="15">
        <f>SUM(E65:E67)</f>
        <v>1652.8202000000001</v>
      </c>
      <c r="F64" s="15">
        <f>+E64-D64</f>
        <v>-20.896569999999883</v>
      </c>
      <c r="G64" s="16">
        <f>+F64/D64*100</f>
        <v>-1.2485129129703278</v>
      </c>
      <c r="H64" s="16">
        <f>+E64-C64</f>
        <v>72.69620000000009</v>
      </c>
      <c r="I64" s="17">
        <f>+H64/C64*100</f>
        <v>4.6006642516663305</v>
      </c>
    </row>
    <row r="65" spans="1:9" ht="15.75" x14ac:dyDescent="0.25">
      <c r="A65" s="1"/>
      <c r="B65" s="19" t="s">
        <v>9</v>
      </c>
      <c r="C65" s="20">
        <v>430.29880000000003</v>
      </c>
      <c r="D65" s="20">
        <v>455.75319999999994</v>
      </c>
      <c r="E65" s="20">
        <v>458.66270000000009</v>
      </c>
      <c r="F65" s="20">
        <f>+E65-D65</f>
        <v>2.9095000000001505</v>
      </c>
      <c r="G65" s="21">
        <f>+F65/D65*100</f>
        <v>0.63839376223801636</v>
      </c>
      <c r="H65" s="21">
        <f>+E65-C65</f>
        <v>28.363900000000058</v>
      </c>
      <c r="I65" s="22">
        <f>+H65/C65*100</f>
        <v>6.5916753660479781</v>
      </c>
    </row>
    <row r="66" spans="1:9" ht="15.75" x14ac:dyDescent="0.25">
      <c r="A66" s="1"/>
      <c r="B66" s="19" t="s">
        <v>12</v>
      </c>
      <c r="C66" s="20">
        <v>770.16859999999997</v>
      </c>
      <c r="D66" s="20">
        <v>816.08879999999999</v>
      </c>
      <c r="E66" s="20">
        <v>802.23170000000005</v>
      </c>
      <c r="F66" s="20">
        <f>+E66-D66</f>
        <v>-13.857099999999946</v>
      </c>
      <c r="G66" s="21">
        <f>+F66/D66*100</f>
        <v>-1.6979892384260078</v>
      </c>
      <c r="H66" s="21">
        <f>+E66-C66</f>
        <v>32.063100000000077</v>
      </c>
      <c r="I66" s="22">
        <f>+H66/C66*100</f>
        <v>4.1631273983385038</v>
      </c>
    </row>
    <row r="67" spans="1:9" ht="15.75" x14ac:dyDescent="0.25">
      <c r="A67" s="1"/>
      <c r="B67" s="19" t="s">
        <v>13</v>
      </c>
      <c r="C67" s="20">
        <v>379.65659999999997</v>
      </c>
      <c r="D67" s="20">
        <v>401.87477000000001</v>
      </c>
      <c r="E67" s="20">
        <v>391.92579999999998</v>
      </c>
      <c r="F67" s="20">
        <f>+E67-D67</f>
        <v>-9.9489700000000312</v>
      </c>
      <c r="G67" s="21">
        <f>+F67/D67*100</f>
        <v>-2.4756393639740137</v>
      </c>
      <c r="H67" s="21">
        <f>+E67-C67</f>
        <v>12.269200000000012</v>
      </c>
      <c r="I67" s="22">
        <f>+H67/C67*100</f>
        <v>3.231657239726641</v>
      </c>
    </row>
    <row r="68" spans="1:9" ht="15.75" x14ac:dyDescent="0.25">
      <c r="A68" s="1"/>
      <c r="B68" s="18" t="s">
        <v>14</v>
      </c>
      <c r="C68" s="15">
        <v>187.30240000000001</v>
      </c>
      <c r="D68" s="15">
        <v>203.43039999999999</v>
      </c>
      <c r="E68" s="15">
        <v>192.42789999999999</v>
      </c>
      <c r="F68" s="15">
        <f>+E68-D68</f>
        <v>-11.002499999999998</v>
      </c>
      <c r="G68" s="16">
        <f>+F68/D68*100</f>
        <v>-5.4084836877870757</v>
      </c>
      <c r="H68" s="16">
        <f>+E68-C68</f>
        <v>5.1254999999999882</v>
      </c>
      <c r="I68" s="17">
        <f>+H68/C68*100</f>
        <v>2.7364838891546439</v>
      </c>
    </row>
    <row r="69" spans="1:9" ht="15.75" x14ac:dyDescent="0.25">
      <c r="A69" s="1"/>
      <c r="B69" s="18" t="s">
        <v>15</v>
      </c>
      <c r="C69" s="15">
        <f>SUM(C70:C75)</f>
        <v>154.18761000000001</v>
      </c>
      <c r="D69" s="15">
        <f>SUM(D70:D75)</f>
        <v>158.06813000000002</v>
      </c>
      <c r="E69" s="15">
        <f>SUM(E70:E75)</f>
        <v>157.26652999999999</v>
      </c>
      <c r="F69" s="15">
        <f>+E69-D69</f>
        <v>-0.80160000000003606</v>
      </c>
      <c r="G69" s="16">
        <f>+F69/D69*100</f>
        <v>-0.50712309938760969</v>
      </c>
      <c r="H69" s="16">
        <f>+E69-C69</f>
        <v>3.0789199999999823</v>
      </c>
      <c r="I69" s="17">
        <f>+H69/C69*100</f>
        <v>1.9968660257461559</v>
      </c>
    </row>
    <row r="70" spans="1:9" ht="15.75" x14ac:dyDescent="0.25">
      <c r="A70" s="1"/>
      <c r="B70" s="19" t="s">
        <v>16</v>
      </c>
      <c r="C70" s="20">
        <v>20.043909999999997</v>
      </c>
      <c r="D70" s="20">
        <v>20.283900000000003</v>
      </c>
      <c r="E70" s="20">
        <v>21.045900000000003</v>
      </c>
      <c r="F70" s="20">
        <f>+E70-D70</f>
        <v>0.76200000000000045</v>
      </c>
      <c r="G70" s="21">
        <f>+F70/D70*100</f>
        <v>3.7566740123940678</v>
      </c>
      <c r="H70" s="21">
        <f>+E70-C70</f>
        <v>1.0019900000000064</v>
      </c>
      <c r="I70" s="22">
        <f>+H70/C70*100</f>
        <v>4.9989747509343561</v>
      </c>
    </row>
    <row r="71" spans="1:9" ht="15.75" x14ac:dyDescent="0.25">
      <c r="A71" s="1"/>
      <c r="B71" s="19" t="s">
        <v>17</v>
      </c>
      <c r="C71" s="20">
        <v>54.850400000000008</v>
      </c>
      <c r="D71" s="20">
        <v>55.610300000000002</v>
      </c>
      <c r="E71" s="20">
        <v>58.217500000000001</v>
      </c>
      <c r="F71" s="20">
        <f>+E71-D71</f>
        <v>2.6071999999999989</v>
      </c>
      <c r="G71" s="21">
        <f>+F71/D71*100</f>
        <v>4.6883401096559423</v>
      </c>
      <c r="H71" s="21">
        <f>+E71-C71</f>
        <v>3.3670999999999935</v>
      </c>
      <c r="I71" s="22">
        <f>+H71/C71*100</f>
        <v>6.1386972565377702</v>
      </c>
    </row>
    <row r="72" spans="1:9" ht="15.75" x14ac:dyDescent="0.25">
      <c r="A72" s="1"/>
      <c r="B72" s="19" t="s">
        <v>18</v>
      </c>
      <c r="C72" s="20">
        <v>25.5184</v>
      </c>
      <c r="D72" s="20">
        <v>25.834099999999999</v>
      </c>
      <c r="E72" s="20">
        <v>24.949900000000003</v>
      </c>
      <c r="F72" s="20">
        <f>+E72-D72</f>
        <v>-0.88419999999999632</v>
      </c>
      <c r="G72" s="21">
        <f>+F72/D72*100</f>
        <v>-3.4226081032433733</v>
      </c>
      <c r="H72" s="21">
        <f>+E72-C72</f>
        <v>-0.56849999999999667</v>
      </c>
      <c r="I72" s="22">
        <f>+H72/C72*100</f>
        <v>-2.2278042510502098</v>
      </c>
    </row>
    <row r="73" spans="1:9" ht="15.75" x14ac:dyDescent="0.25">
      <c r="A73" s="1"/>
      <c r="B73" s="19" t="s">
        <v>19</v>
      </c>
      <c r="C73" s="20">
        <v>44.489799999999995</v>
      </c>
      <c r="D73" s="20">
        <v>46.613100000000003</v>
      </c>
      <c r="E73" s="20">
        <v>44.735430000000001</v>
      </c>
      <c r="F73" s="20">
        <f>+E73-D73</f>
        <v>-1.8776700000000019</v>
      </c>
      <c r="G73" s="21">
        <f>+F73/D73*100</f>
        <v>-4.028202372294488</v>
      </c>
      <c r="H73" s="21">
        <f>+E73-C73</f>
        <v>0.24563000000000557</v>
      </c>
      <c r="I73" s="22">
        <f>+H73/C73*100</f>
        <v>0.55210407778862935</v>
      </c>
    </row>
    <row r="74" spans="1:9" ht="15.75" x14ac:dyDescent="0.25">
      <c r="A74" s="1"/>
      <c r="B74" s="19" t="s">
        <v>20</v>
      </c>
      <c r="C74" s="20">
        <v>0.99750000000000016</v>
      </c>
      <c r="D74" s="20">
        <v>1.0095999999999998</v>
      </c>
      <c r="E74" s="20">
        <v>0.80020000000000002</v>
      </c>
      <c r="F74" s="20">
        <f>+E74-D74</f>
        <v>-0.20939999999999981</v>
      </c>
      <c r="G74" s="21">
        <f>+F74/D74*100</f>
        <v>-20.74088748019016</v>
      </c>
      <c r="H74" s="21">
        <f>+E74-C74</f>
        <v>-0.19730000000000014</v>
      </c>
      <c r="I74" s="22">
        <f>+H74/C74*100</f>
        <v>-19.779448621553897</v>
      </c>
    </row>
    <row r="75" spans="1:9" ht="15.75" x14ac:dyDescent="0.25">
      <c r="A75" s="1"/>
      <c r="B75" s="19" t="s">
        <v>21</v>
      </c>
      <c r="C75" s="20">
        <v>8.2876000000000012</v>
      </c>
      <c r="D75" s="20">
        <v>8.7171300000000009</v>
      </c>
      <c r="E75" s="20">
        <v>7.5176000000000007</v>
      </c>
      <c r="F75" s="20">
        <f>+E75-D75</f>
        <v>-1.1995300000000002</v>
      </c>
      <c r="G75" s="21">
        <f>+F75/D75*100</f>
        <v>-13.760606988768092</v>
      </c>
      <c r="H75" s="21">
        <f>+E75-C75</f>
        <v>-0.77000000000000046</v>
      </c>
      <c r="I75" s="22">
        <f>+H75/C75*100</f>
        <v>-9.2909889473430223</v>
      </c>
    </row>
    <row r="76" spans="1:9" ht="15.75" x14ac:dyDescent="0.25">
      <c r="A76" s="1"/>
      <c r="B76" s="18" t="s">
        <v>22</v>
      </c>
      <c r="C76" s="15">
        <f>SUM(C77:C81)</f>
        <v>112.17529999999999</v>
      </c>
      <c r="D76" s="15">
        <f>SUM(D77:D81)</f>
        <v>114.96465999999998</v>
      </c>
      <c r="E76" s="15">
        <f>SUM(E77:E81)</f>
        <v>112.48439999999999</v>
      </c>
      <c r="F76" s="15">
        <f>+E76-D76</f>
        <v>-2.480259999999987</v>
      </c>
      <c r="G76" s="16">
        <f>+F76/D76*100</f>
        <v>-2.1574108078082319</v>
      </c>
      <c r="H76" s="16">
        <f>+E76-C76</f>
        <v>0.30910000000000082</v>
      </c>
      <c r="I76" s="17">
        <f>+H76/C76*100</f>
        <v>0.27555085656111539</v>
      </c>
    </row>
    <row r="77" spans="1:9" ht="15.75" x14ac:dyDescent="0.25">
      <c r="A77" s="1"/>
      <c r="B77" s="19" t="s">
        <v>23</v>
      </c>
      <c r="C77" s="20">
        <v>20.652099999999997</v>
      </c>
      <c r="D77" s="20">
        <v>20.477059999999998</v>
      </c>
      <c r="E77" s="20">
        <v>20.655500000000004</v>
      </c>
      <c r="F77" s="20">
        <f>+E77-D77</f>
        <v>0.17844000000000548</v>
      </c>
      <c r="G77" s="21">
        <f>+F77/D77*100</f>
        <v>0.87141415808717415</v>
      </c>
      <c r="H77" s="21">
        <f>+E77-C77</f>
        <v>3.4000000000062869E-3</v>
      </c>
      <c r="I77" s="22">
        <f>+H77/C77*100</f>
        <v>1.6463216815753783E-2</v>
      </c>
    </row>
    <row r="78" spans="1:9" ht="15.75" x14ac:dyDescent="0.25">
      <c r="A78" s="1"/>
      <c r="B78" s="19" t="s">
        <v>24</v>
      </c>
      <c r="C78" s="20">
        <v>1.248</v>
      </c>
      <c r="D78" s="20">
        <v>1.1951999999999998</v>
      </c>
      <c r="E78" s="20">
        <v>1.5190999999999999</v>
      </c>
      <c r="F78" s="20">
        <f>+E78-D78</f>
        <v>0.32390000000000008</v>
      </c>
      <c r="G78" s="21">
        <f>+F78/D78*100</f>
        <v>27.100066934404293</v>
      </c>
      <c r="H78" s="21">
        <f>+E78-C78</f>
        <v>0.2710999999999999</v>
      </c>
      <c r="I78" s="22">
        <f>+H78/C78*100</f>
        <v>21.722756410256402</v>
      </c>
    </row>
    <row r="79" spans="1:9" ht="15.75" x14ac:dyDescent="0.25">
      <c r="A79" s="1"/>
      <c r="B79" s="19" t="s">
        <v>25</v>
      </c>
      <c r="C79" s="20"/>
      <c r="D79" s="20"/>
      <c r="E79" s="20"/>
      <c r="F79" s="20">
        <f>+E79-D79</f>
        <v>0</v>
      </c>
      <c r="G79" s="23" t="e">
        <f>+F79/D79*100</f>
        <v>#DIV/0!</v>
      </c>
      <c r="H79" s="21">
        <f>+E79-C79</f>
        <v>0</v>
      </c>
      <c r="I79" s="24" t="e">
        <f>+H79/C79*100</f>
        <v>#DIV/0!</v>
      </c>
    </row>
    <row r="80" spans="1:9" ht="15.75" x14ac:dyDescent="0.25">
      <c r="A80" s="1"/>
      <c r="B80" s="19" t="s">
        <v>26</v>
      </c>
      <c r="C80" s="20">
        <v>12.59</v>
      </c>
      <c r="D80" s="20">
        <v>13.533799999999999</v>
      </c>
      <c r="E80" s="20">
        <v>12.352199999999998</v>
      </c>
      <c r="F80" s="20">
        <f>+E80-D80</f>
        <v>-1.1816000000000013</v>
      </c>
      <c r="G80" s="21">
        <f>+F80/D80*100</f>
        <v>-8.7307334229854252</v>
      </c>
      <c r="H80" s="21">
        <f>+E80-C80</f>
        <v>-0.23780000000000179</v>
      </c>
      <c r="I80" s="22">
        <f>+H80/C80*100</f>
        <v>-1.8888006354249545</v>
      </c>
    </row>
    <row r="81" spans="1:9" ht="15.75" x14ac:dyDescent="0.25">
      <c r="A81" s="1"/>
      <c r="B81" s="19" t="s">
        <v>27</v>
      </c>
      <c r="C81" s="20">
        <f>+C82+C83</f>
        <v>77.685199999999995</v>
      </c>
      <c r="D81" s="20">
        <v>79.758599999999987</v>
      </c>
      <c r="E81" s="20">
        <f>+E82+E83</f>
        <v>77.957599999999985</v>
      </c>
      <c r="F81" s="20">
        <f>+E81-D81</f>
        <v>-1.8010000000000019</v>
      </c>
      <c r="G81" s="21">
        <f>+F81/D81*100</f>
        <v>-2.2580637072365892</v>
      </c>
      <c r="H81" s="21">
        <f>+E81-C81</f>
        <v>0.27239999999999043</v>
      </c>
      <c r="I81" s="22">
        <f>+H81/C81*100</f>
        <v>0.35064594028204915</v>
      </c>
    </row>
    <row r="82" spans="1:9" ht="15.75" x14ac:dyDescent="0.25">
      <c r="A82" s="1"/>
      <c r="B82" s="25" t="s">
        <v>28</v>
      </c>
      <c r="C82" s="20">
        <v>49.671999999999997</v>
      </c>
      <c r="D82" s="20"/>
      <c r="E82" s="20">
        <v>48.762899999999995</v>
      </c>
      <c r="F82" s="20">
        <f>+E82-D82</f>
        <v>48.762899999999995</v>
      </c>
      <c r="G82" s="23" t="e">
        <f>+F82/D82*100</f>
        <v>#DIV/0!</v>
      </c>
      <c r="H82" s="21">
        <f>+E82-C82</f>
        <v>-0.90910000000000224</v>
      </c>
      <c r="I82" s="22">
        <f>+H82/C82*100</f>
        <v>-1.8302061523594828</v>
      </c>
    </row>
    <row r="83" spans="1:9" ht="15.75" x14ac:dyDescent="0.25">
      <c r="A83" s="1"/>
      <c r="B83" s="25" t="s">
        <v>29</v>
      </c>
      <c r="C83" s="20">
        <v>28.013200000000001</v>
      </c>
      <c r="D83" s="20"/>
      <c r="E83" s="20">
        <v>29.194699999999997</v>
      </c>
      <c r="F83" s="20">
        <f>+E83-D83</f>
        <v>29.194699999999997</v>
      </c>
      <c r="G83" s="23" t="e">
        <f>+F83/D83*100</f>
        <v>#DIV/0!</v>
      </c>
      <c r="H83" s="21">
        <f>+E83-C83</f>
        <v>1.1814999999999962</v>
      </c>
      <c r="I83" s="22">
        <f>+H83/C83*100</f>
        <v>4.217654534290963</v>
      </c>
    </row>
    <row r="84" spans="1:9" ht="15.75" x14ac:dyDescent="0.25">
      <c r="A84" s="1"/>
      <c r="B84" s="18" t="s">
        <v>30</v>
      </c>
      <c r="C84" s="15">
        <f>SUM(C85:C91)</f>
        <v>180.41290000000001</v>
      </c>
      <c r="D84" s="15">
        <f>SUM(D85:D91)</f>
        <v>222.64747999999997</v>
      </c>
      <c r="E84" s="15">
        <f>SUM(E85:E91)</f>
        <v>244.25070000000005</v>
      </c>
      <c r="F84" s="15">
        <f>+E84-D84</f>
        <v>21.603220000000078</v>
      </c>
      <c r="G84" s="16">
        <f>+F84/D84*100</f>
        <v>9.7028809847747137</v>
      </c>
      <c r="H84" s="16">
        <f>+E84-C84</f>
        <v>63.837800000000044</v>
      </c>
      <c r="I84" s="17">
        <f>+H84/C84*100</f>
        <v>35.384276844948474</v>
      </c>
    </row>
    <row r="85" spans="1:9" ht="15.75" x14ac:dyDescent="0.25">
      <c r="A85" s="1"/>
      <c r="B85" s="19" t="s">
        <v>31</v>
      </c>
      <c r="C85" s="20">
        <v>9.6376000000000008</v>
      </c>
      <c r="D85" s="20">
        <v>11.944599999999998</v>
      </c>
      <c r="E85" s="20">
        <v>10.215699999999998</v>
      </c>
      <c r="F85" s="20">
        <f>+E85-D85</f>
        <v>-1.7288999999999994</v>
      </c>
      <c r="G85" s="21">
        <f>+F85/D85*100</f>
        <v>-14.474323125094182</v>
      </c>
      <c r="H85" s="21">
        <f>+E85-C85</f>
        <v>0.57809999999999739</v>
      </c>
      <c r="I85" s="22">
        <f>+H85/C85*100</f>
        <v>5.9983813397526076</v>
      </c>
    </row>
    <row r="86" spans="1:9" ht="15.75" x14ac:dyDescent="0.25">
      <c r="A86" s="1"/>
      <c r="B86" s="19" t="s">
        <v>32</v>
      </c>
      <c r="C86" s="20">
        <v>78.450700000000012</v>
      </c>
      <c r="D86" s="20">
        <v>72.85799999999999</v>
      </c>
      <c r="E86" s="20">
        <v>80.812600000000003</v>
      </c>
      <c r="F86" s="20">
        <f>+E86-D86</f>
        <v>7.9546000000000134</v>
      </c>
      <c r="G86" s="21">
        <f>+F86/D86*100</f>
        <v>10.917949984902158</v>
      </c>
      <c r="H86" s="21">
        <f>+E86-C86</f>
        <v>2.3618999999999915</v>
      </c>
      <c r="I86" s="22">
        <f>+H86/C86*100</f>
        <v>3.0106805930348499</v>
      </c>
    </row>
    <row r="87" spans="1:9" ht="15.75" x14ac:dyDescent="0.25">
      <c r="A87" s="1"/>
      <c r="B87" s="19" t="s">
        <v>33</v>
      </c>
      <c r="C87" s="20">
        <v>39.432799999999993</v>
      </c>
      <c r="D87" s="20">
        <v>36.339100000000002</v>
      </c>
      <c r="E87" s="20">
        <v>40.619500000000002</v>
      </c>
      <c r="F87" s="20">
        <f>+E87-D87</f>
        <v>4.2804000000000002</v>
      </c>
      <c r="G87" s="21">
        <f>+F87/D87*100</f>
        <v>11.779047912579014</v>
      </c>
      <c r="H87" s="21">
        <f>+E87-C87</f>
        <v>1.186700000000009</v>
      </c>
      <c r="I87" s="22">
        <f>+H87/C87*100</f>
        <v>3.0094236270313273</v>
      </c>
    </row>
    <row r="88" spans="1:9" ht="15.75" x14ac:dyDescent="0.25">
      <c r="A88" s="1"/>
      <c r="B88" s="19" t="s">
        <v>34</v>
      </c>
      <c r="C88" s="20">
        <v>0.77280000000000004</v>
      </c>
      <c r="D88" s="20">
        <v>0</v>
      </c>
      <c r="E88" s="20">
        <v>0.96920000000000006</v>
      </c>
      <c r="F88" s="20">
        <f>+E88-D88</f>
        <v>0.96920000000000006</v>
      </c>
      <c r="G88" s="23" t="e">
        <f>+F88/D88*100</f>
        <v>#DIV/0!</v>
      </c>
      <c r="H88" s="21">
        <f>+E88-C88</f>
        <v>0.19640000000000002</v>
      </c>
      <c r="I88" s="22">
        <f>+H88/C88*100</f>
        <v>25.414078674948243</v>
      </c>
    </row>
    <row r="89" spans="1:9" ht="15.75" x14ac:dyDescent="0.25">
      <c r="A89" s="1"/>
      <c r="B89" s="19" t="s">
        <v>35</v>
      </c>
      <c r="C89" s="20"/>
      <c r="D89" s="20"/>
      <c r="E89" s="20"/>
      <c r="F89" s="20">
        <f>+E89-D89</f>
        <v>0</v>
      </c>
      <c r="G89" s="23" t="e">
        <f>+F89/D89*100</f>
        <v>#DIV/0!</v>
      </c>
      <c r="H89" s="21">
        <f>+E89-C89</f>
        <v>0</v>
      </c>
      <c r="I89" s="24" t="e">
        <f>+H89/C89*100</f>
        <v>#DIV/0!</v>
      </c>
    </row>
    <row r="90" spans="1:9" ht="15.75" x14ac:dyDescent="0.25">
      <c r="A90" s="1"/>
      <c r="B90" s="19" t="s">
        <v>64</v>
      </c>
      <c r="C90" s="20">
        <v>45.074599999999997</v>
      </c>
      <c r="D90" s="20">
        <v>46.505780000000001</v>
      </c>
      <c r="E90" s="20">
        <v>45.045600000000007</v>
      </c>
      <c r="F90" s="20">
        <f>+E90-D90</f>
        <v>-1.460179999999994</v>
      </c>
      <c r="G90" s="21">
        <f>+F90/D90*100</f>
        <v>-3.1397817647612709</v>
      </c>
      <c r="H90" s="21">
        <f>+E90-C90</f>
        <v>-2.8999999999989257E-2</v>
      </c>
      <c r="I90" s="22">
        <f>+H90/C90*100</f>
        <v>-6.4337786691372217E-2</v>
      </c>
    </row>
    <row r="91" spans="1:9" ht="15.75" x14ac:dyDescent="0.25">
      <c r="A91" s="1"/>
      <c r="B91" s="19" t="s">
        <v>65</v>
      </c>
      <c r="C91" s="20">
        <v>7.0444000000000013</v>
      </c>
      <c r="D91" s="20">
        <v>54.999999999999993</v>
      </c>
      <c r="E91" s="20">
        <v>66.588100000000011</v>
      </c>
      <c r="F91" s="20">
        <f>+E91-D91</f>
        <v>11.588100000000018</v>
      </c>
      <c r="G91" s="21">
        <f>+F91/D91*100</f>
        <v>21.069272727272764</v>
      </c>
      <c r="H91" s="21">
        <f>+E91-C91</f>
        <v>59.543700000000008</v>
      </c>
      <c r="I91" s="22">
        <f>+H91/C91*100</f>
        <v>845.2629038669013</v>
      </c>
    </row>
    <row r="92" spans="1:9" ht="15.75" x14ac:dyDescent="0.25">
      <c r="A92" s="1"/>
      <c r="B92" s="14" t="s">
        <v>36</v>
      </c>
      <c r="C92" s="15">
        <f>SUM(C93:C95)</f>
        <v>156.21810000000002</v>
      </c>
      <c r="D92" s="15">
        <f>SUM(D93:D95)</f>
        <v>140.03565999999998</v>
      </c>
      <c r="E92" s="15">
        <f>SUM(E93:E95)</f>
        <v>278.53570000000002</v>
      </c>
      <c r="F92" s="15">
        <f>+E92-D92</f>
        <v>138.50004000000004</v>
      </c>
      <c r="G92" s="16">
        <f>+F92/D92*100</f>
        <v>98.903407889104869</v>
      </c>
      <c r="H92" s="16">
        <f>+E92-C92</f>
        <v>122.3176</v>
      </c>
      <c r="I92" s="17">
        <f>+H92/C92*100</f>
        <v>78.29924957479318</v>
      </c>
    </row>
    <row r="93" spans="1:9" ht="15.75" x14ac:dyDescent="0.25">
      <c r="A93" s="1"/>
      <c r="B93" s="19" t="s">
        <v>37</v>
      </c>
      <c r="C93" s="20">
        <v>32.179699999999997</v>
      </c>
      <c r="D93" s="20">
        <v>15.3134</v>
      </c>
      <c r="E93" s="20">
        <v>33.389800000000001</v>
      </c>
      <c r="F93" s="20">
        <f>+E93-D93</f>
        <v>18.0764</v>
      </c>
      <c r="G93" s="21">
        <f>+F93/D93*100</f>
        <v>118.04302114487966</v>
      </c>
      <c r="H93" s="21">
        <f>+E93-C93</f>
        <v>1.2101000000000042</v>
      </c>
      <c r="I93" s="22">
        <f>+H93/C93*100</f>
        <v>3.7604452496449761</v>
      </c>
    </row>
    <row r="94" spans="1:9" ht="15.75" x14ac:dyDescent="0.25">
      <c r="A94" s="1"/>
      <c r="B94" s="19" t="s">
        <v>38</v>
      </c>
      <c r="C94" s="20">
        <v>7.4497999999999989</v>
      </c>
      <c r="D94" s="20">
        <v>0</v>
      </c>
      <c r="E94" s="20">
        <v>7.4126000000000012</v>
      </c>
      <c r="F94" s="20">
        <f>+E94-D94</f>
        <v>7.4126000000000012</v>
      </c>
      <c r="G94" s="23" t="e">
        <f>+F94/D94*100</f>
        <v>#DIV/0!</v>
      </c>
      <c r="H94" s="21">
        <f>+E94-C94</f>
        <v>-3.7199999999997679E-2</v>
      </c>
      <c r="I94" s="22">
        <f>+H94/C94*100</f>
        <v>-0.49934226422182726</v>
      </c>
    </row>
    <row r="95" spans="1:9" ht="18.75" x14ac:dyDescent="0.25">
      <c r="A95" s="1"/>
      <c r="B95" s="19" t="s">
        <v>39</v>
      </c>
      <c r="C95" s="20">
        <v>116.58860000000003</v>
      </c>
      <c r="D95" s="20">
        <v>124.72225999999998</v>
      </c>
      <c r="E95" s="20">
        <v>237.73330000000001</v>
      </c>
      <c r="F95" s="20">
        <f>+E95-D95</f>
        <v>113.01104000000004</v>
      </c>
      <c r="G95" s="21">
        <f>+F95/D95*100</f>
        <v>90.610160527880154</v>
      </c>
      <c r="H95" s="21">
        <f>+E95-C95</f>
        <v>121.14469999999999</v>
      </c>
      <c r="I95" s="22">
        <f>+H95/C95*100</f>
        <v>103.90784347697799</v>
      </c>
    </row>
    <row r="96" spans="1:9" ht="16.5" thickBot="1" x14ac:dyDescent="0.3">
      <c r="A96" s="1"/>
      <c r="B96" s="26"/>
      <c r="C96" s="27"/>
      <c r="D96" s="27"/>
      <c r="E96" s="27"/>
      <c r="F96" s="27"/>
      <c r="G96" s="27"/>
      <c r="H96" s="27"/>
      <c r="I96" s="28"/>
    </row>
    <row r="97" spans="2:9" x14ac:dyDescent="0.25">
      <c r="B97" s="29"/>
      <c r="C97" s="29"/>
      <c r="D97" s="29"/>
      <c r="E97" s="2"/>
      <c r="F97" s="2"/>
      <c r="G97" s="2"/>
      <c r="H97" s="2"/>
      <c r="I97" s="2"/>
    </row>
    <row r="98" spans="2:9" x14ac:dyDescent="0.25">
      <c r="B98" s="30" t="s">
        <v>55</v>
      </c>
      <c r="C98" s="30"/>
      <c r="D98" s="30"/>
      <c r="E98" s="2"/>
      <c r="F98" s="2"/>
      <c r="G98" s="2"/>
      <c r="H98" s="2"/>
      <c r="I98" s="2"/>
    </row>
    <row r="99" spans="2:9" x14ac:dyDescent="0.25">
      <c r="B99" s="2"/>
      <c r="C99" s="2"/>
      <c r="D99" s="2"/>
      <c r="E99" s="2"/>
      <c r="F99" s="2"/>
      <c r="G99" s="2"/>
      <c r="H99" s="2"/>
      <c r="I99" s="2"/>
    </row>
    <row r="100" spans="2:9" x14ac:dyDescent="0.25">
      <c r="B100" s="37" t="s">
        <v>40</v>
      </c>
      <c r="C100" s="38"/>
      <c r="D100" s="38"/>
      <c r="E100" s="38"/>
      <c r="F100" s="38"/>
      <c r="G100" s="38"/>
      <c r="H100" s="38"/>
      <c r="I100" s="38"/>
    </row>
  </sheetData>
  <mergeCells count="7">
    <mergeCell ref="B5:B6"/>
    <mergeCell ref="D5:O5"/>
    <mergeCell ref="P5:Q5"/>
    <mergeCell ref="B48:Q48"/>
    <mergeCell ref="B57:B58"/>
    <mergeCell ref="F57:G57"/>
    <mergeCell ref="H57:I57"/>
  </mergeCells>
  <printOptions horizontalCentered="1"/>
  <pageMargins left="0.7" right="0.7" top="0.75" bottom="0.75" header="0.3" footer="0.3"/>
  <pageSetup scale="59" orientation="landscape" r:id="rId1"/>
  <ignoredErrors>
    <ignoredError sqref="C12:N12 O10:O11 O13:O16 O18:O23 O25:O28 O30:O31 O33:O39 O41:O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Carlos Alberto Minero Mendoza</cp:lastModifiedBy>
  <cp:lastPrinted>2018-10-04T17:51:27Z</cp:lastPrinted>
  <dcterms:created xsi:type="dcterms:W3CDTF">2018-10-04T15:08:47Z</dcterms:created>
  <dcterms:modified xsi:type="dcterms:W3CDTF">2018-10-11T20:00:40Z</dcterms:modified>
</cp:coreProperties>
</file>