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819"/>
  </bookViews>
  <sheets>
    <sheet name="Octubre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0" l="1"/>
  <c r="D60" i="20"/>
  <c r="E60" i="20"/>
  <c r="F61" i="20"/>
  <c r="G61" i="20" s="1"/>
  <c r="H61" i="20"/>
  <c r="I61" i="20" s="1"/>
  <c r="F62" i="20"/>
  <c r="G62" i="20" s="1"/>
  <c r="H62" i="20"/>
  <c r="I62" i="20" s="1"/>
  <c r="C63" i="20"/>
  <c r="D63" i="20"/>
  <c r="E63" i="20"/>
  <c r="H63" i="20" s="1"/>
  <c r="I63" i="20" s="1"/>
  <c r="F64" i="20"/>
  <c r="G64" i="20" s="1"/>
  <c r="H64" i="20"/>
  <c r="I64" i="20"/>
  <c r="F65" i="20"/>
  <c r="G65" i="20" s="1"/>
  <c r="H65" i="20"/>
  <c r="I65" i="20"/>
  <c r="F66" i="20"/>
  <c r="G66" i="20" s="1"/>
  <c r="H66" i="20"/>
  <c r="I66" i="20" s="1"/>
  <c r="F67" i="20"/>
  <c r="G67" i="20" s="1"/>
  <c r="H67" i="20"/>
  <c r="I67" i="20" s="1"/>
  <c r="C68" i="20"/>
  <c r="D68" i="20"/>
  <c r="E68" i="20"/>
  <c r="F68" i="20" s="1"/>
  <c r="G68" i="20" s="1"/>
  <c r="F69" i="20"/>
  <c r="G69" i="20"/>
  <c r="H69" i="20"/>
  <c r="I69" i="20" s="1"/>
  <c r="F70" i="20"/>
  <c r="G70" i="20"/>
  <c r="H70" i="20"/>
  <c r="I70" i="20" s="1"/>
  <c r="F71" i="20"/>
  <c r="G71" i="20"/>
  <c r="H71" i="20"/>
  <c r="I71" i="20" s="1"/>
  <c r="F72" i="20"/>
  <c r="G72" i="20" s="1"/>
  <c r="H72" i="20"/>
  <c r="I72" i="20" s="1"/>
  <c r="F73" i="20"/>
  <c r="G73" i="20"/>
  <c r="H73" i="20"/>
  <c r="I73" i="20" s="1"/>
  <c r="F74" i="20"/>
  <c r="G74" i="20"/>
  <c r="H74" i="20"/>
  <c r="I74" i="20" s="1"/>
  <c r="D75" i="20"/>
  <c r="F76" i="20"/>
  <c r="G76" i="20"/>
  <c r="H76" i="20"/>
  <c r="I76" i="20" s="1"/>
  <c r="F77" i="20"/>
  <c r="G77" i="20"/>
  <c r="H77" i="20"/>
  <c r="I77" i="20" s="1"/>
  <c r="F78" i="20"/>
  <c r="G78" i="20"/>
  <c r="H78" i="20"/>
  <c r="I78" i="20" s="1"/>
  <c r="F79" i="20"/>
  <c r="G79" i="20" s="1"/>
  <c r="H79" i="20"/>
  <c r="I79" i="20" s="1"/>
  <c r="C80" i="20"/>
  <c r="C75" i="20" s="1"/>
  <c r="E80" i="20"/>
  <c r="E75" i="20" s="1"/>
  <c r="F81" i="20"/>
  <c r="G81" i="20" s="1"/>
  <c r="H81" i="20"/>
  <c r="I81" i="20"/>
  <c r="F82" i="20"/>
  <c r="G82" i="20" s="1"/>
  <c r="H82" i="20"/>
  <c r="I82" i="20"/>
  <c r="C83" i="20"/>
  <c r="H83" i="20" s="1"/>
  <c r="I83" i="20" s="1"/>
  <c r="D83" i="20"/>
  <c r="E83" i="20"/>
  <c r="F83" i="20"/>
  <c r="G83" i="20"/>
  <c r="F84" i="20"/>
  <c r="G84" i="20"/>
  <c r="H84" i="20"/>
  <c r="I84" i="20" s="1"/>
  <c r="F85" i="20"/>
  <c r="G85" i="20" s="1"/>
  <c r="H85" i="20"/>
  <c r="I85" i="20" s="1"/>
  <c r="F86" i="20"/>
  <c r="G86" i="20"/>
  <c r="H86" i="20"/>
  <c r="I86" i="20" s="1"/>
  <c r="F87" i="20"/>
  <c r="G87" i="20"/>
  <c r="H87" i="20"/>
  <c r="I87" i="20" s="1"/>
  <c r="F88" i="20"/>
  <c r="G88" i="20"/>
  <c r="H88" i="20"/>
  <c r="I88" i="20" s="1"/>
  <c r="F89" i="20"/>
  <c r="G89" i="20" s="1"/>
  <c r="H89" i="20"/>
  <c r="I89" i="20" s="1"/>
  <c r="F90" i="20"/>
  <c r="G90" i="20"/>
  <c r="H90" i="20"/>
  <c r="I90" i="20" s="1"/>
  <c r="C91" i="20"/>
  <c r="D91" i="20"/>
  <c r="E91" i="20"/>
  <c r="F91" i="20" s="1"/>
  <c r="G91" i="20" s="1"/>
  <c r="F92" i="20"/>
  <c r="G92" i="20"/>
  <c r="H92" i="20"/>
  <c r="I92" i="20" s="1"/>
  <c r="F93" i="20"/>
  <c r="G93" i="20"/>
  <c r="H93" i="20"/>
  <c r="I93" i="20" s="1"/>
  <c r="F94" i="20"/>
  <c r="G94" i="20" s="1"/>
  <c r="H94" i="20"/>
  <c r="I94" i="20" s="1"/>
  <c r="D59" i="20" l="1"/>
  <c r="D58" i="20" s="1"/>
  <c r="H68" i="20"/>
  <c r="I68" i="20" s="1"/>
  <c r="H91" i="20"/>
  <c r="I91" i="20" s="1"/>
  <c r="F80" i="20"/>
  <c r="G80" i="20" s="1"/>
  <c r="F63" i="20"/>
  <c r="G63" i="20" s="1"/>
  <c r="F75" i="20"/>
  <c r="G75" i="20" s="1"/>
  <c r="H75" i="20"/>
  <c r="I75" i="20" s="1"/>
  <c r="E59" i="20"/>
  <c r="H60" i="20"/>
  <c r="I60" i="20" s="1"/>
  <c r="C59" i="20"/>
  <c r="C58" i="20" s="1"/>
  <c r="H80" i="20"/>
  <c r="I80" i="20" s="1"/>
  <c r="F60" i="20"/>
  <c r="G60" i="20" s="1"/>
  <c r="N43" i="20"/>
  <c r="O43" i="20" s="1"/>
  <c r="P43" i="20" s="1"/>
  <c r="N42" i="20"/>
  <c r="O42" i="20" s="1"/>
  <c r="P42" i="20" s="1"/>
  <c r="N41" i="20"/>
  <c r="O41" i="20" s="1"/>
  <c r="P41" i="20" s="1"/>
  <c r="M40" i="20"/>
  <c r="L40" i="20"/>
  <c r="K40" i="20"/>
  <c r="J40" i="20"/>
  <c r="I40" i="20"/>
  <c r="H40" i="20"/>
  <c r="G40" i="20"/>
  <c r="F40" i="20"/>
  <c r="E40" i="20"/>
  <c r="D40" i="20"/>
  <c r="C40" i="20"/>
  <c r="N39" i="20"/>
  <c r="O39" i="20" s="1"/>
  <c r="P39" i="20" s="1"/>
  <c r="N38" i="20"/>
  <c r="O38" i="20" s="1"/>
  <c r="P38" i="20" s="1"/>
  <c r="N37" i="20"/>
  <c r="O37" i="20" s="1"/>
  <c r="P37" i="20" s="1"/>
  <c r="N36" i="20"/>
  <c r="O36" i="20" s="1"/>
  <c r="P36" i="20" s="1"/>
  <c r="N35" i="20"/>
  <c r="O35" i="20" s="1"/>
  <c r="P35" i="20" s="1"/>
  <c r="N34" i="20"/>
  <c r="O34" i="20" s="1"/>
  <c r="P34" i="20" s="1"/>
  <c r="N33" i="20"/>
  <c r="O33" i="20" s="1"/>
  <c r="P33" i="20" s="1"/>
  <c r="M32" i="20"/>
  <c r="L32" i="20"/>
  <c r="K32" i="20"/>
  <c r="J32" i="20"/>
  <c r="I32" i="20"/>
  <c r="H32" i="20"/>
  <c r="G32" i="20"/>
  <c r="F32" i="20"/>
  <c r="E32" i="20"/>
  <c r="D32" i="20"/>
  <c r="C32" i="20"/>
  <c r="N31" i="20"/>
  <c r="O31" i="20" s="1"/>
  <c r="P31" i="20" s="1"/>
  <c r="N30" i="20"/>
  <c r="O30" i="20" s="1"/>
  <c r="P30" i="20" s="1"/>
  <c r="M29" i="20"/>
  <c r="M24" i="20" s="1"/>
  <c r="L29" i="20"/>
  <c r="L24" i="20" s="1"/>
  <c r="K29" i="20"/>
  <c r="K24" i="20" s="1"/>
  <c r="J29" i="20"/>
  <c r="J24" i="20" s="1"/>
  <c r="I29" i="20"/>
  <c r="H29" i="20"/>
  <c r="G29" i="20"/>
  <c r="F29" i="20"/>
  <c r="F24" i="20" s="1"/>
  <c r="E29" i="20"/>
  <c r="E24" i="20" s="1"/>
  <c r="D29" i="20"/>
  <c r="D24" i="20" s="1"/>
  <c r="C29" i="20"/>
  <c r="C24" i="20" s="1"/>
  <c r="N28" i="20"/>
  <c r="O28" i="20" s="1"/>
  <c r="P28" i="20" s="1"/>
  <c r="N27" i="20"/>
  <c r="O27" i="20" s="1"/>
  <c r="P27" i="20" s="1"/>
  <c r="N26" i="20"/>
  <c r="O26" i="20" s="1"/>
  <c r="P26" i="20" s="1"/>
  <c r="N25" i="20"/>
  <c r="O25" i="20" s="1"/>
  <c r="P25" i="20" s="1"/>
  <c r="I24" i="20"/>
  <c r="H24" i="20"/>
  <c r="G24" i="20"/>
  <c r="N23" i="20"/>
  <c r="O23" i="20" s="1"/>
  <c r="P23" i="20" s="1"/>
  <c r="N22" i="20"/>
  <c r="O22" i="20" s="1"/>
  <c r="P22" i="20" s="1"/>
  <c r="N21" i="20"/>
  <c r="O21" i="20" s="1"/>
  <c r="P21" i="20" s="1"/>
  <c r="N20" i="20"/>
  <c r="O20" i="20" s="1"/>
  <c r="P20" i="20" s="1"/>
  <c r="N19" i="20"/>
  <c r="O19" i="20" s="1"/>
  <c r="P19" i="20" s="1"/>
  <c r="N18" i="20"/>
  <c r="O18" i="20" s="1"/>
  <c r="P18" i="20" s="1"/>
  <c r="M17" i="20"/>
  <c r="L17" i="20"/>
  <c r="K17" i="20"/>
  <c r="J17" i="20"/>
  <c r="I17" i="20"/>
  <c r="H17" i="20"/>
  <c r="G17" i="20"/>
  <c r="F17" i="20"/>
  <c r="E17" i="20"/>
  <c r="D17" i="20"/>
  <c r="C17" i="20"/>
  <c r="N16" i="20"/>
  <c r="O16" i="20" s="1"/>
  <c r="P16" i="20" s="1"/>
  <c r="N15" i="20"/>
  <c r="O15" i="20" s="1"/>
  <c r="P15" i="20" s="1"/>
  <c r="N14" i="20"/>
  <c r="O14" i="20" s="1"/>
  <c r="P14" i="20" s="1"/>
  <c r="N13" i="20"/>
  <c r="O13" i="20" s="1"/>
  <c r="P13" i="20" s="1"/>
  <c r="M12" i="20"/>
  <c r="L12" i="20"/>
  <c r="K12" i="20"/>
  <c r="J12" i="20"/>
  <c r="I12" i="20"/>
  <c r="H12" i="20"/>
  <c r="G12" i="20"/>
  <c r="F12" i="20"/>
  <c r="E12" i="20"/>
  <c r="D12" i="20"/>
  <c r="C12" i="20"/>
  <c r="N11" i="20"/>
  <c r="O11" i="20" s="1"/>
  <c r="P11" i="20" s="1"/>
  <c r="N10" i="20"/>
  <c r="O10" i="20" s="1"/>
  <c r="P10" i="20" s="1"/>
  <c r="M9" i="20"/>
  <c r="L9" i="20"/>
  <c r="K9" i="20"/>
  <c r="J9" i="20"/>
  <c r="I9" i="20"/>
  <c r="H9" i="20"/>
  <c r="G9" i="20"/>
  <c r="F9" i="20"/>
  <c r="E9" i="20"/>
  <c r="D9" i="20"/>
  <c r="C9" i="20"/>
  <c r="H8" i="20" l="1"/>
  <c r="H7" i="20" s="1"/>
  <c r="D8" i="20"/>
  <c r="D7" i="20" s="1"/>
  <c r="L8" i="20"/>
  <c r="L7" i="20" s="1"/>
  <c r="E58" i="20"/>
  <c r="F59" i="20"/>
  <c r="G59" i="20" s="1"/>
  <c r="H59" i="20"/>
  <c r="I59" i="20" s="1"/>
  <c r="G8" i="20"/>
  <c r="G7" i="20" s="1"/>
  <c r="C8" i="20"/>
  <c r="C7" i="20" s="1"/>
  <c r="K8" i="20"/>
  <c r="K7" i="20" s="1"/>
  <c r="N29" i="20"/>
  <c r="O29" i="20" s="1"/>
  <c r="P29" i="20" s="1"/>
  <c r="N24" i="20"/>
  <c r="O24" i="20" s="1"/>
  <c r="P24" i="20" s="1"/>
  <c r="N32" i="20"/>
  <c r="O32" i="20" s="1"/>
  <c r="P32" i="20" s="1"/>
  <c r="N40" i="20"/>
  <c r="O40" i="20" s="1"/>
  <c r="P40" i="20" s="1"/>
  <c r="N17" i="20"/>
  <c r="O17" i="20" s="1"/>
  <c r="P17" i="20" s="1"/>
  <c r="N12" i="20"/>
  <c r="O12" i="20" s="1"/>
  <c r="P12" i="20" s="1"/>
  <c r="J8" i="20"/>
  <c r="J7" i="20" s="1"/>
  <c r="F8" i="20"/>
  <c r="F7" i="20" s="1"/>
  <c r="N9" i="20"/>
  <c r="O9" i="20" s="1"/>
  <c r="P9" i="20" s="1"/>
  <c r="E8" i="20"/>
  <c r="E7" i="20" s="1"/>
  <c r="I8" i="20"/>
  <c r="I7" i="20" s="1"/>
  <c r="M8" i="20"/>
  <c r="M7" i="20" s="1"/>
  <c r="H58" i="20" l="1"/>
  <c r="I58" i="20" s="1"/>
  <c r="F58" i="20"/>
  <c r="G58" i="20" s="1"/>
  <c r="N7" i="20"/>
  <c r="N8" i="20"/>
  <c r="O8" i="20" s="1"/>
  <c r="P8" i="20" s="1"/>
  <c r="O7" i="20" l="1"/>
  <c r="P7" i="20" s="1"/>
</calcChain>
</file>

<file path=xl/sharedStrings.xml><?xml version="1.0" encoding="utf-8"?>
<sst xmlns="http://schemas.openxmlformats.org/spreadsheetml/2006/main" count="113" uniqueCount="65">
  <si>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</si>
  <si>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</si>
  <si>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</si>
  <si>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</si>
  <si>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</si>
  <si>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</si>
  <si>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</si>
  <si>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</si>
  <si>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</si>
  <si>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</si>
  <si>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</si>
  <si>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</si>
  <si>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</si>
  <si>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</si>
  <si>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</si>
  <si>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</si>
  <si>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</si>
  <si>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</si>
  <si>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</si>
  <si>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</si>
  <si>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</si>
  <si>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</si>
  <si>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</si>
  <si>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</si>
  <si>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</si>
  <si>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</si>
  <si>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</si>
  <si>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</si>
  <si>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</si>
  <si>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</si>
  <si>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</si>
  <si>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</si>
  <si>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</si>
  <si>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</si>
  <si>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</si>
  <si>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</si>
  <si>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</si>
  <si>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</si>
  <si>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</si>
  <si>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</si>
  <si>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</si>
  <si>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</si>
  <si>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</si>
  <si>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</si>
  <si>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</si>
  <si>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</si>
  <si>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</si>
  <si>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</si>
  <si>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</si>
  <si>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</si>
  <si>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</si>
  <si>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</si>
  <si>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INGRESOS CORRIENTES Y CONTRIBUCIONES</t>
  </si>
  <si>
    <t>DERECHOS ARANCELARIOS A LA IMPORT.</t>
  </si>
  <si>
    <t>Fuente: Departamento de Ingresos Bancarios, Dirección General de Tesorería</t>
  </si>
  <si>
    <t>Variac. 17 / Pto. 17</t>
  </si>
  <si>
    <t>Variac. 17 / 16</t>
  </si>
  <si>
    <t>Pto. 2017</t>
  </si>
  <si>
    <t>Año 2016</t>
  </si>
  <si>
    <t>INGRESOS AL  31 DE OCTUBRE DE 2017, VRS EJECUTADO  2016  (Definitivo)</t>
  </si>
  <si>
    <t>Al  31 Oct.</t>
  </si>
  <si>
    <t>Al   31 Oct.</t>
  </si>
  <si>
    <t>COMPARATIVO ACUMULADO AL  31 DE OCTUBRE DE 2017, VRS EJECUTADO  2016 Y PRESUPUESTO 2017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</si>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</sst>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99"/>
  <sheetViews>
    <sheetView showGridLines="0" tabSelected="1" zoomScale="80" zoomScaleNormal="80" workbookViewId="0">
      <selection activeCell="P63" sqref="P63"/>
    </sheetView>
  </sheetViews>
  <sheetFormatPr baseColWidth="10" defaultRowHeight="15" x14ac:dyDescent="0.25"/>
  <cols>
    <col min="2" max="2" width="59.5703125" customWidth="1"/>
    <col min="3" max="16" width="10.85546875" customWidth="1"/>
    <col min="19" max="19" width="13.7109375" bestFit="1" customWidth="1"/>
    <col min="256" max="256" width="59.5703125" customWidth="1"/>
    <col min="257" max="257" width="10.7109375" customWidth="1"/>
    <col min="258" max="259" width="7.85546875" customWidth="1"/>
    <col min="260" max="260" width="8" customWidth="1"/>
    <col min="261" max="266" width="7.7109375" customWidth="1"/>
    <col min="267" max="269" width="0" hidden="1" customWidth="1"/>
    <col min="270" max="270" width="10.7109375" customWidth="1"/>
    <col min="271" max="272" width="9.7109375" customWidth="1"/>
    <col min="275" max="275" width="13.7109375" bestFit="1" customWidth="1"/>
    <col min="512" max="512" width="59.5703125" customWidth="1"/>
    <col min="513" max="513" width="10.7109375" customWidth="1"/>
    <col min="514" max="515" width="7.85546875" customWidth="1"/>
    <col min="516" max="516" width="8" customWidth="1"/>
    <col min="517" max="522" width="7.7109375" customWidth="1"/>
    <col min="523" max="525" width="0" hidden="1" customWidth="1"/>
    <col min="526" max="526" width="10.7109375" customWidth="1"/>
    <col min="527" max="528" width="9.7109375" customWidth="1"/>
    <col min="531" max="531" width="13.7109375" bestFit="1" customWidth="1"/>
    <col min="768" max="768" width="59.5703125" customWidth="1"/>
    <col min="769" max="769" width="10.7109375" customWidth="1"/>
    <col min="770" max="771" width="7.85546875" customWidth="1"/>
    <col min="772" max="772" width="8" customWidth="1"/>
    <col min="773" max="778" width="7.7109375" customWidth="1"/>
    <col min="779" max="781" width="0" hidden="1" customWidth="1"/>
    <col min="782" max="782" width="10.7109375" customWidth="1"/>
    <col min="783" max="784" width="9.7109375" customWidth="1"/>
    <col min="787" max="787" width="13.7109375" bestFit="1" customWidth="1"/>
    <col min="1024" max="1024" width="59.5703125" customWidth="1"/>
    <col min="1025" max="1025" width="10.7109375" customWidth="1"/>
    <col min="1026" max="1027" width="7.85546875" customWidth="1"/>
    <col min="1028" max="1028" width="8" customWidth="1"/>
    <col min="1029" max="1034" width="7.7109375" customWidth="1"/>
    <col min="1035" max="1037" width="0" hidden="1" customWidth="1"/>
    <col min="1038" max="1038" width="10.7109375" customWidth="1"/>
    <col min="1039" max="1040" width="9.7109375" customWidth="1"/>
    <col min="1043" max="1043" width="13.7109375" bestFit="1" customWidth="1"/>
    <col min="1280" max="1280" width="59.5703125" customWidth="1"/>
    <col min="1281" max="1281" width="10.7109375" customWidth="1"/>
    <col min="1282" max="1283" width="7.85546875" customWidth="1"/>
    <col min="1284" max="1284" width="8" customWidth="1"/>
    <col min="1285" max="1290" width="7.7109375" customWidth="1"/>
    <col min="1291" max="1293" width="0" hidden="1" customWidth="1"/>
    <col min="1294" max="1294" width="10.7109375" customWidth="1"/>
    <col min="1295" max="1296" width="9.7109375" customWidth="1"/>
    <col min="1299" max="1299" width="13.7109375" bestFit="1" customWidth="1"/>
    <col min="1536" max="1536" width="59.5703125" customWidth="1"/>
    <col min="1537" max="1537" width="10.7109375" customWidth="1"/>
    <col min="1538" max="1539" width="7.85546875" customWidth="1"/>
    <col min="1540" max="1540" width="8" customWidth="1"/>
    <col min="1541" max="1546" width="7.7109375" customWidth="1"/>
    <col min="1547" max="1549" width="0" hidden="1" customWidth="1"/>
    <col min="1550" max="1550" width="10.7109375" customWidth="1"/>
    <col min="1551" max="1552" width="9.7109375" customWidth="1"/>
    <col min="1555" max="1555" width="13.7109375" bestFit="1" customWidth="1"/>
    <col min="1792" max="1792" width="59.5703125" customWidth="1"/>
    <col min="1793" max="1793" width="10.7109375" customWidth="1"/>
    <col min="1794" max="1795" width="7.85546875" customWidth="1"/>
    <col min="1796" max="1796" width="8" customWidth="1"/>
    <col min="1797" max="1802" width="7.7109375" customWidth="1"/>
    <col min="1803" max="1805" width="0" hidden="1" customWidth="1"/>
    <col min="1806" max="1806" width="10.7109375" customWidth="1"/>
    <col min="1807" max="1808" width="9.7109375" customWidth="1"/>
    <col min="1811" max="1811" width="13.7109375" bestFit="1" customWidth="1"/>
    <col min="2048" max="2048" width="59.5703125" customWidth="1"/>
    <col min="2049" max="2049" width="10.7109375" customWidth="1"/>
    <col min="2050" max="2051" width="7.85546875" customWidth="1"/>
    <col min="2052" max="2052" width="8" customWidth="1"/>
    <col min="2053" max="2058" width="7.7109375" customWidth="1"/>
    <col min="2059" max="2061" width="0" hidden="1" customWidth="1"/>
    <col min="2062" max="2062" width="10.7109375" customWidth="1"/>
    <col min="2063" max="2064" width="9.7109375" customWidth="1"/>
    <col min="2067" max="2067" width="13.7109375" bestFit="1" customWidth="1"/>
    <col min="2304" max="2304" width="59.5703125" customWidth="1"/>
    <col min="2305" max="2305" width="10.7109375" customWidth="1"/>
    <col min="2306" max="2307" width="7.85546875" customWidth="1"/>
    <col min="2308" max="2308" width="8" customWidth="1"/>
    <col min="2309" max="2314" width="7.7109375" customWidth="1"/>
    <col min="2315" max="2317" width="0" hidden="1" customWidth="1"/>
    <col min="2318" max="2318" width="10.7109375" customWidth="1"/>
    <col min="2319" max="2320" width="9.7109375" customWidth="1"/>
    <col min="2323" max="2323" width="13.7109375" bestFit="1" customWidth="1"/>
    <col min="2560" max="2560" width="59.5703125" customWidth="1"/>
    <col min="2561" max="2561" width="10.7109375" customWidth="1"/>
    <col min="2562" max="2563" width="7.85546875" customWidth="1"/>
    <col min="2564" max="2564" width="8" customWidth="1"/>
    <col min="2565" max="2570" width="7.7109375" customWidth="1"/>
    <col min="2571" max="2573" width="0" hidden="1" customWidth="1"/>
    <col min="2574" max="2574" width="10.7109375" customWidth="1"/>
    <col min="2575" max="2576" width="9.7109375" customWidth="1"/>
    <col min="2579" max="2579" width="13.7109375" bestFit="1" customWidth="1"/>
    <col min="2816" max="2816" width="59.5703125" customWidth="1"/>
    <col min="2817" max="2817" width="10.7109375" customWidth="1"/>
    <col min="2818" max="2819" width="7.85546875" customWidth="1"/>
    <col min="2820" max="2820" width="8" customWidth="1"/>
    <col min="2821" max="2826" width="7.7109375" customWidth="1"/>
    <col min="2827" max="2829" width="0" hidden="1" customWidth="1"/>
    <col min="2830" max="2830" width="10.7109375" customWidth="1"/>
    <col min="2831" max="2832" width="9.7109375" customWidth="1"/>
    <col min="2835" max="2835" width="13.7109375" bestFit="1" customWidth="1"/>
    <col min="3072" max="3072" width="59.5703125" customWidth="1"/>
    <col min="3073" max="3073" width="10.7109375" customWidth="1"/>
    <col min="3074" max="3075" width="7.85546875" customWidth="1"/>
    <col min="3076" max="3076" width="8" customWidth="1"/>
    <col min="3077" max="3082" width="7.7109375" customWidth="1"/>
    <col min="3083" max="3085" width="0" hidden="1" customWidth="1"/>
    <col min="3086" max="3086" width="10.7109375" customWidth="1"/>
    <col min="3087" max="3088" width="9.7109375" customWidth="1"/>
    <col min="3091" max="3091" width="13.7109375" bestFit="1" customWidth="1"/>
    <col min="3328" max="3328" width="59.5703125" customWidth="1"/>
    <col min="3329" max="3329" width="10.7109375" customWidth="1"/>
    <col min="3330" max="3331" width="7.85546875" customWidth="1"/>
    <col min="3332" max="3332" width="8" customWidth="1"/>
    <col min="3333" max="3338" width="7.7109375" customWidth="1"/>
    <col min="3339" max="3341" width="0" hidden="1" customWidth="1"/>
    <col min="3342" max="3342" width="10.7109375" customWidth="1"/>
    <col min="3343" max="3344" width="9.7109375" customWidth="1"/>
    <col min="3347" max="3347" width="13.7109375" bestFit="1" customWidth="1"/>
    <col min="3584" max="3584" width="59.5703125" customWidth="1"/>
    <col min="3585" max="3585" width="10.7109375" customWidth="1"/>
    <col min="3586" max="3587" width="7.85546875" customWidth="1"/>
    <col min="3588" max="3588" width="8" customWidth="1"/>
    <col min="3589" max="3594" width="7.7109375" customWidth="1"/>
    <col min="3595" max="3597" width="0" hidden="1" customWidth="1"/>
    <col min="3598" max="3598" width="10.7109375" customWidth="1"/>
    <col min="3599" max="3600" width="9.7109375" customWidth="1"/>
    <col min="3603" max="3603" width="13.7109375" bestFit="1" customWidth="1"/>
    <col min="3840" max="3840" width="59.5703125" customWidth="1"/>
    <col min="3841" max="3841" width="10.7109375" customWidth="1"/>
    <col min="3842" max="3843" width="7.85546875" customWidth="1"/>
    <col min="3844" max="3844" width="8" customWidth="1"/>
    <col min="3845" max="3850" width="7.7109375" customWidth="1"/>
    <col min="3851" max="3853" width="0" hidden="1" customWidth="1"/>
    <col min="3854" max="3854" width="10.7109375" customWidth="1"/>
    <col min="3855" max="3856" width="9.7109375" customWidth="1"/>
    <col min="3859" max="3859" width="13.7109375" bestFit="1" customWidth="1"/>
    <col min="4096" max="4096" width="59.5703125" customWidth="1"/>
    <col min="4097" max="4097" width="10.7109375" customWidth="1"/>
    <col min="4098" max="4099" width="7.85546875" customWidth="1"/>
    <col min="4100" max="4100" width="8" customWidth="1"/>
    <col min="4101" max="4106" width="7.7109375" customWidth="1"/>
    <col min="4107" max="4109" width="0" hidden="1" customWidth="1"/>
    <col min="4110" max="4110" width="10.7109375" customWidth="1"/>
    <col min="4111" max="4112" width="9.7109375" customWidth="1"/>
    <col min="4115" max="4115" width="13.7109375" bestFit="1" customWidth="1"/>
    <col min="4352" max="4352" width="59.5703125" customWidth="1"/>
    <col min="4353" max="4353" width="10.7109375" customWidth="1"/>
    <col min="4354" max="4355" width="7.85546875" customWidth="1"/>
    <col min="4356" max="4356" width="8" customWidth="1"/>
    <col min="4357" max="4362" width="7.7109375" customWidth="1"/>
    <col min="4363" max="4365" width="0" hidden="1" customWidth="1"/>
    <col min="4366" max="4366" width="10.7109375" customWidth="1"/>
    <col min="4367" max="4368" width="9.7109375" customWidth="1"/>
    <col min="4371" max="4371" width="13.7109375" bestFit="1" customWidth="1"/>
    <col min="4608" max="4608" width="59.5703125" customWidth="1"/>
    <col min="4609" max="4609" width="10.7109375" customWidth="1"/>
    <col min="4610" max="4611" width="7.85546875" customWidth="1"/>
    <col min="4612" max="4612" width="8" customWidth="1"/>
    <col min="4613" max="4618" width="7.7109375" customWidth="1"/>
    <col min="4619" max="4621" width="0" hidden="1" customWidth="1"/>
    <col min="4622" max="4622" width="10.7109375" customWidth="1"/>
    <col min="4623" max="4624" width="9.7109375" customWidth="1"/>
    <col min="4627" max="4627" width="13.7109375" bestFit="1" customWidth="1"/>
    <col min="4864" max="4864" width="59.5703125" customWidth="1"/>
    <col min="4865" max="4865" width="10.7109375" customWidth="1"/>
    <col min="4866" max="4867" width="7.85546875" customWidth="1"/>
    <col min="4868" max="4868" width="8" customWidth="1"/>
    <col min="4869" max="4874" width="7.7109375" customWidth="1"/>
    <col min="4875" max="4877" width="0" hidden="1" customWidth="1"/>
    <col min="4878" max="4878" width="10.7109375" customWidth="1"/>
    <col min="4879" max="4880" width="9.7109375" customWidth="1"/>
    <col min="4883" max="4883" width="13.7109375" bestFit="1" customWidth="1"/>
    <col min="5120" max="5120" width="59.5703125" customWidth="1"/>
    <col min="5121" max="5121" width="10.7109375" customWidth="1"/>
    <col min="5122" max="5123" width="7.85546875" customWidth="1"/>
    <col min="5124" max="5124" width="8" customWidth="1"/>
    <col min="5125" max="5130" width="7.7109375" customWidth="1"/>
    <col min="5131" max="5133" width="0" hidden="1" customWidth="1"/>
    <col min="5134" max="5134" width="10.7109375" customWidth="1"/>
    <col min="5135" max="5136" width="9.7109375" customWidth="1"/>
    <col min="5139" max="5139" width="13.7109375" bestFit="1" customWidth="1"/>
    <col min="5376" max="5376" width="59.5703125" customWidth="1"/>
    <col min="5377" max="5377" width="10.7109375" customWidth="1"/>
    <col min="5378" max="5379" width="7.85546875" customWidth="1"/>
    <col min="5380" max="5380" width="8" customWidth="1"/>
    <col min="5381" max="5386" width="7.7109375" customWidth="1"/>
    <col min="5387" max="5389" width="0" hidden="1" customWidth="1"/>
    <col min="5390" max="5390" width="10.7109375" customWidth="1"/>
    <col min="5391" max="5392" width="9.7109375" customWidth="1"/>
    <col min="5395" max="5395" width="13.7109375" bestFit="1" customWidth="1"/>
    <col min="5632" max="5632" width="59.5703125" customWidth="1"/>
    <col min="5633" max="5633" width="10.7109375" customWidth="1"/>
    <col min="5634" max="5635" width="7.85546875" customWidth="1"/>
    <col min="5636" max="5636" width="8" customWidth="1"/>
    <col min="5637" max="5642" width="7.7109375" customWidth="1"/>
    <col min="5643" max="5645" width="0" hidden="1" customWidth="1"/>
    <col min="5646" max="5646" width="10.7109375" customWidth="1"/>
    <col min="5647" max="5648" width="9.7109375" customWidth="1"/>
    <col min="5651" max="5651" width="13.7109375" bestFit="1" customWidth="1"/>
    <col min="5888" max="5888" width="59.5703125" customWidth="1"/>
    <col min="5889" max="5889" width="10.7109375" customWidth="1"/>
    <col min="5890" max="5891" width="7.85546875" customWidth="1"/>
    <col min="5892" max="5892" width="8" customWidth="1"/>
    <col min="5893" max="5898" width="7.7109375" customWidth="1"/>
    <col min="5899" max="5901" width="0" hidden="1" customWidth="1"/>
    <col min="5902" max="5902" width="10.7109375" customWidth="1"/>
    <col min="5903" max="5904" width="9.7109375" customWidth="1"/>
    <col min="5907" max="5907" width="13.7109375" bestFit="1" customWidth="1"/>
    <col min="6144" max="6144" width="59.5703125" customWidth="1"/>
    <col min="6145" max="6145" width="10.7109375" customWidth="1"/>
    <col min="6146" max="6147" width="7.85546875" customWidth="1"/>
    <col min="6148" max="6148" width="8" customWidth="1"/>
    <col min="6149" max="6154" width="7.7109375" customWidth="1"/>
    <col min="6155" max="6157" width="0" hidden="1" customWidth="1"/>
    <col min="6158" max="6158" width="10.7109375" customWidth="1"/>
    <col min="6159" max="6160" width="9.7109375" customWidth="1"/>
    <col min="6163" max="6163" width="13.7109375" bestFit="1" customWidth="1"/>
    <col min="6400" max="6400" width="59.5703125" customWidth="1"/>
    <col min="6401" max="6401" width="10.7109375" customWidth="1"/>
    <col min="6402" max="6403" width="7.85546875" customWidth="1"/>
    <col min="6404" max="6404" width="8" customWidth="1"/>
    <col min="6405" max="6410" width="7.7109375" customWidth="1"/>
    <col min="6411" max="6413" width="0" hidden="1" customWidth="1"/>
    <col min="6414" max="6414" width="10.7109375" customWidth="1"/>
    <col min="6415" max="6416" width="9.7109375" customWidth="1"/>
    <col min="6419" max="6419" width="13.7109375" bestFit="1" customWidth="1"/>
    <col min="6656" max="6656" width="59.5703125" customWidth="1"/>
    <col min="6657" max="6657" width="10.7109375" customWidth="1"/>
    <col min="6658" max="6659" width="7.85546875" customWidth="1"/>
    <col min="6660" max="6660" width="8" customWidth="1"/>
    <col min="6661" max="6666" width="7.7109375" customWidth="1"/>
    <col min="6667" max="6669" width="0" hidden="1" customWidth="1"/>
    <col min="6670" max="6670" width="10.7109375" customWidth="1"/>
    <col min="6671" max="6672" width="9.7109375" customWidth="1"/>
    <col min="6675" max="6675" width="13.7109375" bestFit="1" customWidth="1"/>
    <col min="6912" max="6912" width="59.5703125" customWidth="1"/>
    <col min="6913" max="6913" width="10.7109375" customWidth="1"/>
    <col min="6914" max="6915" width="7.85546875" customWidth="1"/>
    <col min="6916" max="6916" width="8" customWidth="1"/>
    <col min="6917" max="6922" width="7.7109375" customWidth="1"/>
    <col min="6923" max="6925" width="0" hidden="1" customWidth="1"/>
    <col min="6926" max="6926" width="10.7109375" customWidth="1"/>
    <col min="6927" max="6928" width="9.7109375" customWidth="1"/>
    <col min="6931" max="6931" width="13.7109375" bestFit="1" customWidth="1"/>
    <col min="7168" max="7168" width="59.5703125" customWidth="1"/>
    <col min="7169" max="7169" width="10.7109375" customWidth="1"/>
    <col min="7170" max="7171" width="7.85546875" customWidth="1"/>
    <col min="7172" max="7172" width="8" customWidth="1"/>
    <col min="7173" max="7178" width="7.7109375" customWidth="1"/>
    <col min="7179" max="7181" width="0" hidden="1" customWidth="1"/>
    <col min="7182" max="7182" width="10.7109375" customWidth="1"/>
    <col min="7183" max="7184" width="9.7109375" customWidth="1"/>
    <col min="7187" max="7187" width="13.7109375" bestFit="1" customWidth="1"/>
    <col min="7424" max="7424" width="59.5703125" customWidth="1"/>
    <col min="7425" max="7425" width="10.7109375" customWidth="1"/>
    <col min="7426" max="7427" width="7.85546875" customWidth="1"/>
    <col min="7428" max="7428" width="8" customWidth="1"/>
    <col min="7429" max="7434" width="7.7109375" customWidth="1"/>
    <col min="7435" max="7437" width="0" hidden="1" customWidth="1"/>
    <col min="7438" max="7438" width="10.7109375" customWidth="1"/>
    <col min="7439" max="7440" width="9.7109375" customWidth="1"/>
    <col min="7443" max="7443" width="13.7109375" bestFit="1" customWidth="1"/>
    <col min="7680" max="7680" width="59.5703125" customWidth="1"/>
    <col min="7681" max="7681" width="10.7109375" customWidth="1"/>
    <col min="7682" max="7683" width="7.85546875" customWidth="1"/>
    <col min="7684" max="7684" width="8" customWidth="1"/>
    <col min="7685" max="7690" width="7.7109375" customWidth="1"/>
    <col min="7691" max="7693" width="0" hidden="1" customWidth="1"/>
    <col min="7694" max="7694" width="10.7109375" customWidth="1"/>
    <col min="7695" max="7696" width="9.7109375" customWidth="1"/>
    <col min="7699" max="7699" width="13.7109375" bestFit="1" customWidth="1"/>
    <col min="7936" max="7936" width="59.5703125" customWidth="1"/>
    <col min="7937" max="7937" width="10.7109375" customWidth="1"/>
    <col min="7938" max="7939" width="7.85546875" customWidth="1"/>
    <col min="7940" max="7940" width="8" customWidth="1"/>
    <col min="7941" max="7946" width="7.7109375" customWidth="1"/>
    <col min="7947" max="7949" width="0" hidden="1" customWidth="1"/>
    <col min="7950" max="7950" width="10.7109375" customWidth="1"/>
    <col min="7951" max="7952" width="9.7109375" customWidth="1"/>
    <col min="7955" max="7955" width="13.7109375" bestFit="1" customWidth="1"/>
    <col min="8192" max="8192" width="59.5703125" customWidth="1"/>
    <col min="8193" max="8193" width="10.7109375" customWidth="1"/>
    <col min="8194" max="8195" width="7.85546875" customWidth="1"/>
    <col min="8196" max="8196" width="8" customWidth="1"/>
    <col min="8197" max="8202" width="7.7109375" customWidth="1"/>
    <col min="8203" max="8205" width="0" hidden="1" customWidth="1"/>
    <col min="8206" max="8206" width="10.7109375" customWidth="1"/>
    <col min="8207" max="8208" width="9.7109375" customWidth="1"/>
    <col min="8211" max="8211" width="13.7109375" bestFit="1" customWidth="1"/>
    <col min="8448" max="8448" width="59.5703125" customWidth="1"/>
    <col min="8449" max="8449" width="10.7109375" customWidth="1"/>
    <col min="8450" max="8451" width="7.85546875" customWidth="1"/>
    <col min="8452" max="8452" width="8" customWidth="1"/>
    <col min="8453" max="8458" width="7.7109375" customWidth="1"/>
    <col min="8459" max="8461" width="0" hidden="1" customWidth="1"/>
    <col min="8462" max="8462" width="10.7109375" customWidth="1"/>
    <col min="8463" max="8464" width="9.7109375" customWidth="1"/>
    <col min="8467" max="8467" width="13.7109375" bestFit="1" customWidth="1"/>
    <col min="8704" max="8704" width="59.5703125" customWidth="1"/>
    <col min="8705" max="8705" width="10.7109375" customWidth="1"/>
    <col min="8706" max="8707" width="7.85546875" customWidth="1"/>
    <col min="8708" max="8708" width="8" customWidth="1"/>
    <col min="8709" max="8714" width="7.7109375" customWidth="1"/>
    <col min="8715" max="8717" width="0" hidden="1" customWidth="1"/>
    <col min="8718" max="8718" width="10.7109375" customWidth="1"/>
    <col min="8719" max="8720" width="9.7109375" customWidth="1"/>
    <col min="8723" max="8723" width="13.7109375" bestFit="1" customWidth="1"/>
    <col min="8960" max="8960" width="59.5703125" customWidth="1"/>
    <col min="8961" max="8961" width="10.7109375" customWidth="1"/>
    <col min="8962" max="8963" width="7.85546875" customWidth="1"/>
    <col min="8964" max="8964" width="8" customWidth="1"/>
    <col min="8965" max="8970" width="7.7109375" customWidth="1"/>
    <col min="8971" max="8973" width="0" hidden="1" customWidth="1"/>
    <col min="8974" max="8974" width="10.7109375" customWidth="1"/>
    <col min="8975" max="8976" width="9.7109375" customWidth="1"/>
    <col min="8979" max="8979" width="13.7109375" bestFit="1" customWidth="1"/>
    <col min="9216" max="9216" width="59.5703125" customWidth="1"/>
    <col min="9217" max="9217" width="10.7109375" customWidth="1"/>
    <col min="9218" max="9219" width="7.85546875" customWidth="1"/>
    <col min="9220" max="9220" width="8" customWidth="1"/>
    <col min="9221" max="9226" width="7.7109375" customWidth="1"/>
    <col min="9227" max="9229" width="0" hidden="1" customWidth="1"/>
    <col min="9230" max="9230" width="10.7109375" customWidth="1"/>
    <col min="9231" max="9232" width="9.7109375" customWidth="1"/>
    <col min="9235" max="9235" width="13.7109375" bestFit="1" customWidth="1"/>
    <col min="9472" max="9472" width="59.5703125" customWidth="1"/>
    <col min="9473" max="9473" width="10.7109375" customWidth="1"/>
    <col min="9474" max="9475" width="7.85546875" customWidth="1"/>
    <col min="9476" max="9476" width="8" customWidth="1"/>
    <col min="9477" max="9482" width="7.7109375" customWidth="1"/>
    <col min="9483" max="9485" width="0" hidden="1" customWidth="1"/>
    <col min="9486" max="9486" width="10.7109375" customWidth="1"/>
    <col min="9487" max="9488" width="9.7109375" customWidth="1"/>
    <col min="9491" max="9491" width="13.7109375" bestFit="1" customWidth="1"/>
    <col min="9728" max="9728" width="59.5703125" customWidth="1"/>
    <col min="9729" max="9729" width="10.7109375" customWidth="1"/>
    <col min="9730" max="9731" width="7.85546875" customWidth="1"/>
    <col min="9732" max="9732" width="8" customWidth="1"/>
    <col min="9733" max="9738" width="7.7109375" customWidth="1"/>
    <col min="9739" max="9741" width="0" hidden="1" customWidth="1"/>
    <col min="9742" max="9742" width="10.7109375" customWidth="1"/>
    <col min="9743" max="9744" width="9.7109375" customWidth="1"/>
    <col min="9747" max="9747" width="13.7109375" bestFit="1" customWidth="1"/>
    <col min="9984" max="9984" width="59.5703125" customWidth="1"/>
    <col min="9985" max="9985" width="10.7109375" customWidth="1"/>
    <col min="9986" max="9987" width="7.85546875" customWidth="1"/>
    <col min="9988" max="9988" width="8" customWidth="1"/>
    <col min="9989" max="9994" width="7.7109375" customWidth="1"/>
    <col min="9995" max="9997" width="0" hidden="1" customWidth="1"/>
    <col min="9998" max="9998" width="10.7109375" customWidth="1"/>
    <col min="9999" max="10000" width="9.7109375" customWidth="1"/>
    <col min="10003" max="10003" width="13.7109375" bestFit="1" customWidth="1"/>
    <col min="10240" max="10240" width="59.5703125" customWidth="1"/>
    <col min="10241" max="10241" width="10.7109375" customWidth="1"/>
    <col min="10242" max="10243" width="7.85546875" customWidth="1"/>
    <col min="10244" max="10244" width="8" customWidth="1"/>
    <col min="10245" max="10250" width="7.7109375" customWidth="1"/>
    <col min="10251" max="10253" width="0" hidden="1" customWidth="1"/>
    <col min="10254" max="10254" width="10.7109375" customWidth="1"/>
    <col min="10255" max="10256" width="9.7109375" customWidth="1"/>
    <col min="10259" max="10259" width="13.7109375" bestFit="1" customWidth="1"/>
    <col min="10496" max="10496" width="59.5703125" customWidth="1"/>
    <col min="10497" max="10497" width="10.7109375" customWidth="1"/>
    <col min="10498" max="10499" width="7.85546875" customWidth="1"/>
    <col min="10500" max="10500" width="8" customWidth="1"/>
    <col min="10501" max="10506" width="7.7109375" customWidth="1"/>
    <col min="10507" max="10509" width="0" hidden="1" customWidth="1"/>
    <col min="10510" max="10510" width="10.7109375" customWidth="1"/>
    <col min="10511" max="10512" width="9.7109375" customWidth="1"/>
    <col min="10515" max="10515" width="13.7109375" bestFit="1" customWidth="1"/>
    <col min="10752" max="10752" width="59.5703125" customWidth="1"/>
    <col min="10753" max="10753" width="10.7109375" customWidth="1"/>
    <col min="10754" max="10755" width="7.85546875" customWidth="1"/>
    <col min="10756" max="10756" width="8" customWidth="1"/>
    <col min="10757" max="10762" width="7.7109375" customWidth="1"/>
    <col min="10763" max="10765" width="0" hidden="1" customWidth="1"/>
    <col min="10766" max="10766" width="10.7109375" customWidth="1"/>
    <col min="10767" max="10768" width="9.7109375" customWidth="1"/>
    <col min="10771" max="10771" width="13.7109375" bestFit="1" customWidth="1"/>
    <col min="11008" max="11008" width="59.5703125" customWidth="1"/>
    <col min="11009" max="11009" width="10.7109375" customWidth="1"/>
    <col min="11010" max="11011" width="7.85546875" customWidth="1"/>
    <col min="11012" max="11012" width="8" customWidth="1"/>
    <col min="11013" max="11018" width="7.7109375" customWidth="1"/>
    <col min="11019" max="11021" width="0" hidden="1" customWidth="1"/>
    <col min="11022" max="11022" width="10.7109375" customWidth="1"/>
    <col min="11023" max="11024" width="9.7109375" customWidth="1"/>
    <col min="11027" max="11027" width="13.7109375" bestFit="1" customWidth="1"/>
    <col min="11264" max="11264" width="59.5703125" customWidth="1"/>
    <col min="11265" max="11265" width="10.7109375" customWidth="1"/>
    <col min="11266" max="11267" width="7.85546875" customWidth="1"/>
    <col min="11268" max="11268" width="8" customWidth="1"/>
    <col min="11269" max="11274" width="7.7109375" customWidth="1"/>
    <col min="11275" max="11277" width="0" hidden="1" customWidth="1"/>
    <col min="11278" max="11278" width="10.7109375" customWidth="1"/>
    <col min="11279" max="11280" width="9.7109375" customWidth="1"/>
    <col min="11283" max="11283" width="13.7109375" bestFit="1" customWidth="1"/>
    <col min="11520" max="11520" width="59.5703125" customWidth="1"/>
    <col min="11521" max="11521" width="10.7109375" customWidth="1"/>
    <col min="11522" max="11523" width="7.85546875" customWidth="1"/>
    <col min="11524" max="11524" width="8" customWidth="1"/>
    <col min="11525" max="11530" width="7.7109375" customWidth="1"/>
    <col min="11531" max="11533" width="0" hidden="1" customWidth="1"/>
    <col min="11534" max="11534" width="10.7109375" customWidth="1"/>
    <col min="11535" max="11536" width="9.7109375" customWidth="1"/>
    <col min="11539" max="11539" width="13.7109375" bestFit="1" customWidth="1"/>
    <col min="11776" max="11776" width="59.5703125" customWidth="1"/>
    <col min="11777" max="11777" width="10.7109375" customWidth="1"/>
    <col min="11778" max="11779" width="7.85546875" customWidth="1"/>
    <col min="11780" max="11780" width="8" customWidth="1"/>
    <col min="11781" max="11786" width="7.7109375" customWidth="1"/>
    <col min="11787" max="11789" width="0" hidden="1" customWidth="1"/>
    <col min="11790" max="11790" width="10.7109375" customWidth="1"/>
    <col min="11791" max="11792" width="9.7109375" customWidth="1"/>
    <col min="11795" max="11795" width="13.7109375" bestFit="1" customWidth="1"/>
    <col min="12032" max="12032" width="59.5703125" customWidth="1"/>
    <col min="12033" max="12033" width="10.7109375" customWidth="1"/>
    <col min="12034" max="12035" width="7.85546875" customWidth="1"/>
    <col min="12036" max="12036" width="8" customWidth="1"/>
    <col min="12037" max="12042" width="7.7109375" customWidth="1"/>
    <col min="12043" max="12045" width="0" hidden="1" customWidth="1"/>
    <col min="12046" max="12046" width="10.7109375" customWidth="1"/>
    <col min="12047" max="12048" width="9.7109375" customWidth="1"/>
    <col min="12051" max="12051" width="13.7109375" bestFit="1" customWidth="1"/>
    <col min="12288" max="12288" width="59.5703125" customWidth="1"/>
    <col min="12289" max="12289" width="10.7109375" customWidth="1"/>
    <col min="12290" max="12291" width="7.85546875" customWidth="1"/>
    <col min="12292" max="12292" width="8" customWidth="1"/>
    <col min="12293" max="12298" width="7.7109375" customWidth="1"/>
    <col min="12299" max="12301" width="0" hidden="1" customWidth="1"/>
    <col min="12302" max="12302" width="10.7109375" customWidth="1"/>
    <col min="12303" max="12304" width="9.7109375" customWidth="1"/>
    <col min="12307" max="12307" width="13.7109375" bestFit="1" customWidth="1"/>
    <col min="12544" max="12544" width="59.5703125" customWidth="1"/>
    <col min="12545" max="12545" width="10.7109375" customWidth="1"/>
    <col min="12546" max="12547" width="7.85546875" customWidth="1"/>
    <col min="12548" max="12548" width="8" customWidth="1"/>
    <col min="12549" max="12554" width="7.7109375" customWidth="1"/>
    <col min="12555" max="12557" width="0" hidden="1" customWidth="1"/>
    <col min="12558" max="12558" width="10.7109375" customWidth="1"/>
    <col min="12559" max="12560" width="9.7109375" customWidth="1"/>
    <col min="12563" max="12563" width="13.7109375" bestFit="1" customWidth="1"/>
    <col min="12800" max="12800" width="59.5703125" customWidth="1"/>
    <col min="12801" max="12801" width="10.7109375" customWidth="1"/>
    <col min="12802" max="12803" width="7.85546875" customWidth="1"/>
    <col min="12804" max="12804" width="8" customWidth="1"/>
    <col min="12805" max="12810" width="7.7109375" customWidth="1"/>
    <col min="12811" max="12813" width="0" hidden="1" customWidth="1"/>
    <col min="12814" max="12814" width="10.7109375" customWidth="1"/>
    <col min="12815" max="12816" width="9.7109375" customWidth="1"/>
    <col min="12819" max="12819" width="13.7109375" bestFit="1" customWidth="1"/>
    <col min="13056" max="13056" width="59.5703125" customWidth="1"/>
    <col min="13057" max="13057" width="10.7109375" customWidth="1"/>
    <col min="13058" max="13059" width="7.85546875" customWidth="1"/>
    <col min="13060" max="13060" width="8" customWidth="1"/>
    <col min="13061" max="13066" width="7.7109375" customWidth="1"/>
    <col min="13067" max="13069" width="0" hidden="1" customWidth="1"/>
    <col min="13070" max="13070" width="10.7109375" customWidth="1"/>
    <col min="13071" max="13072" width="9.7109375" customWidth="1"/>
    <col min="13075" max="13075" width="13.7109375" bestFit="1" customWidth="1"/>
    <col min="13312" max="13312" width="59.5703125" customWidth="1"/>
    <col min="13313" max="13313" width="10.7109375" customWidth="1"/>
    <col min="13314" max="13315" width="7.85546875" customWidth="1"/>
    <col min="13316" max="13316" width="8" customWidth="1"/>
    <col min="13317" max="13322" width="7.7109375" customWidth="1"/>
    <col min="13323" max="13325" width="0" hidden="1" customWidth="1"/>
    <col min="13326" max="13326" width="10.7109375" customWidth="1"/>
    <col min="13327" max="13328" width="9.7109375" customWidth="1"/>
    <col min="13331" max="13331" width="13.7109375" bestFit="1" customWidth="1"/>
    <col min="13568" max="13568" width="59.5703125" customWidth="1"/>
    <col min="13569" max="13569" width="10.7109375" customWidth="1"/>
    <col min="13570" max="13571" width="7.85546875" customWidth="1"/>
    <col min="13572" max="13572" width="8" customWidth="1"/>
    <col min="13573" max="13578" width="7.7109375" customWidth="1"/>
    <col min="13579" max="13581" width="0" hidden="1" customWidth="1"/>
    <col min="13582" max="13582" width="10.7109375" customWidth="1"/>
    <col min="13583" max="13584" width="9.7109375" customWidth="1"/>
    <col min="13587" max="13587" width="13.7109375" bestFit="1" customWidth="1"/>
    <col min="13824" max="13824" width="59.5703125" customWidth="1"/>
    <col min="13825" max="13825" width="10.7109375" customWidth="1"/>
    <col min="13826" max="13827" width="7.85546875" customWidth="1"/>
    <col min="13828" max="13828" width="8" customWidth="1"/>
    <col min="13829" max="13834" width="7.7109375" customWidth="1"/>
    <col min="13835" max="13837" width="0" hidden="1" customWidth="1"/>
    <col min="13838" max="13838" width="10.7109375" customWidth="1"/>
    <col min="13839" max="13840" width="9.7109375" customWidth="1"/>
    <col min="13843" max="13843" width="13.7109375" bestFit="1" customWidth="1"/>
    <col min="14080" max="14080" width="59.5703125" customWidth="1"/>
    <col min="14081" max="14081" width="10.7109375" customWidth="1"/>
    <col min="14082" max="14083" width="7.85546875" customWidth="1"/>
    <col min="14084" max="14084" width="8" customWidth="1"/>
    <col min="14085" max="14090" width="7.7109375" customWidth="1"/>
    <col min="14091" max="14093" width="0" hidden="1" customWidth="1"/>
    <col min="14094" max="14094" width="10.7109375" customWidth="1"/>
    <col min="14095" max="14096" width="9.7109375" customWidth="1"/>
    <col min="14099" max="14099" width="13.7109375" bestFit="1" customWidth="1"/>
    <col min="14336" max="14336" width="59.5703125" customWidth="1"/>
    <col min="14337" max="14337" width="10.7109375" customWidth="1"/>
    <col min="14338" max="14339" width="7.85546875" customWidth="1"/>
    <col min="14340" max="14340" width="8" customWidth="1"/>
    <col min="14341" max="14346" width="7.7109375" customWidth="1"/>
    <col min="14347" max="14349" width="0" hidden="1" customWidth="1"/>
    <col min="14350" max="14350" width="10.7109375" customWidth="1"/>
    <col min="14351" max="14352" width="9.7109375" customWidth="1"/>
    <col min="14355" max="14355" width="13.7109375" bestFit="1" customWidth="1"/>
    <col min="14592" max="14592" width="59.5703125" customWidth="1"/>
    <col min="14593" max="14593" width="10.7109375" customWidth="1"/>
    <col min="14594" max="14595" width="7.85546875" customWidth="1"/>
    <col min="14596" max="14596" width="8" customWidth="1"/>
    <col min="14597" max="14602" width="7.7109375" customWidth="1"/>
    <col min="14603" max="14605" width="0" hidden="1" customWidth="1"/>
    <col min="14606" max="14606" width="10.7109375" customWidth="1"/>
    <col min="14607" max="14608" width="9.7109375" customWidth="1"/>
    <col min="14611" max="14611" width="13.7109375" bestFit="1" customWidth="1"/>
    <col min="14848" max="14848" width="59.5703125" customWidth="1"/>
    <col min="14849" max="14849" width="10.7109375" customWidth="1"/>
    <col min="14850" max="14851" width="7.85546875" customWidth="1"/>
    <col min="14852" max="14852" width="8" customWidth="1"/>
    <col min="14853" max="14858" width="7.7109375" customWidth="1"/>
    <col min="14859" max="14861" width="0" hidden="1" customWidth="1"/>
    <col min="14862" max="14862" width="10.7109375" customWidth="1"/>
    <col min="14863" max="14864" width="9.7109375" customWidth="1"/>
    <col min="14867" max="14867" width="13.7109375" bestFit="1" customWidth="1"/>
    <col min="15104" max="15104" width="59.5703125" customWidth="1"/>
    <col min="15105" max="15105" width="10.7109375" customWidth="1"/>
    <col min="15106" max="15107" width="7.85546875" customWidth="1"/>
    <col min="15108" max="15108" width="8" customWidth="1"/>
    <col min="15109" max="15114" width="7.7109375" customWidth="1"/>
    <col min="15115" max="15117" width="0" hidden="1" customWidth="1"/>
    <col min="15118" max="15118" width="10.7109375" customWidth="1"/>
    <col min="15119" max="15120" width="9.7109375" customWidth="1"/>
    <col min="15123" max="15123" width="13.7109375" bestFit="1" customWidth="1"/>
    <col min="15360" max="15360" width="59.5703125" customWidth="1"/>
    <col min="15361" max="15361" width="10.7109375" customWidth="1"/>
    <col min="15362" max="15363" width="7.85546875" customWidth="1"/>
    <col min="15364" max="15364" width="8" customWidth="1"/>
    <col min="15365" max="15370" width="7.7109375" customWidth="1"/>
    <col min="15371" max="15373" width="0" hidden="1" customWidth="1"/>
    <col min="15374" max="15374" width="10.7109375" customWidth="1"/>
    <col min="15375" max="15376" width="9.7109375" customWidth="1"/>
    <col min="15379" max="15379" width="13.7109375" bestFit="1" customWidth="1"/>
    <col min="15616" max="15616" width="59.5703125" customWidth="1"/>
    <col min="15617" max="15617" width="10.7109375" customWidth="1"/>
    <col min="15618" max="15619" width="7.85546875" customWidth="1"/>
    <col min="15620" max="15620" width="8" customWidth="1"/>
    <col min="15621" max="15626" width="7.7109375" customWidth="1"/>
    <col min="15627" max="15629" width="0" hidden="1" customWidth="1"/>
    <col min="15630" max="15630" width="10.7109375" customWidth="1"/>
    <col min="15631" max="15632" width="9.7109375" customWidth="1"/>
    <col min="15635" max="15635" width="13.7109375" bestFit="1" customWidth="1"/>
    <col min="15872" max="15872" width="59.5703125" customWidth="1"/>
    <col min="15873" max="15873" width="10.7109375" customWidth="1"/>
    <col min="15874" max="15875" width="7.85546875" customWidth="1"/>
    <col min="15876" max="15876" width="8" customWidth="1"/>
    <col min="15877" max="15882" width="7.7109375" customWidth="1"/>
    <col min="15883" max="15885" width="0" hidden="1" customWidth="1"/>
    <col min="15886" max="15886" width="10.7109375" customWidth="1"/>
    <col min="15887" max="15888" width="9.7109375" customWidth="1"/>
    <col min="15891" max="15891" width="13.7109375" bestFit="1" customWidth="1"/>
    <col min="16128" max="16128" width="59.5703125" customWidth="1"/>
    <col min="16129" max="16129" width="10.7109375" customWidth="1"/>
    <col min="16130" max="16131" width="7.85546875" customWidth="1"/>
    <col min="16132" max="16132" width="8" customWidth="1"/>
    <col min="16133" max="16138" width="7.7109375" customWidth="1"/>
    <col min="16139" max="16141" width="0" hidden="1" customWidth="1"/>
    <col min="16142" max="16142" width="10.7109375" customWidth="1"/>
    <col min="16143" max="16144" width="9.7109375" customWidth="1"/>
    <col min="16147" max="16147" width="13.7109375" bestFit="1" customWidth="1"/>
  </cols>
  <sheetData>
    <row r="1" spans="1:20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</row>
    <row r="2" spans="1:20" ht="15.75" x14ac:dyDescent="0.25">
      <c r="B2" s="36" t="s">
        <v>59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20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2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s="1"/>
      <c r="S4" s="1"/>
      <c r="T4" s="1"/>
    </row>
    <row r="5" spans="1:20" ht="21" customHeight="1" x14ac:dyDescent="0.25">
      <c r="B5" s="39" t="s">
        <v>1</v>
      </c>
      <c r="C5" s="31" t="s">
        <v>58</v>
      </c>
      <c r="D5" s="41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43"/>
      <c r="O5" s="44" t="s">
        <v>41</v>
      </c>
      <c r="P5" s="45"/>
      <c r="R5" s="1"/>
      <c r="S5" s="1"/>
      <c r="T5" s="1"/>
    </row>
    <row r="6" spans="1:20" ht="31.5" customHeight="1" x14ac:dyDescent="0.25">
      <c r="A6" s="1"/>
      <c r="B6" s="40"/>
      <c r="C6" s="4" t="s">
        <v>60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s="4" t="s">
        <v>48</v>
      </c>
      <c r="K6" s="4" t="s">
        <v>49</v>
      </c>
      <c r="L6" s="4" t="s">
        <v>50</v>
      </c>
      <c r="M6" s="4" t="s">
        <v>51</v>
      </c>
      <c r="N6" s="4" t="s">
        <v>61</v>
      </c>
      <c r="O6" s="32" t="s">
        <v>5</v>
      </c>
      <c r="P6" s="33" t="s">
        <v>4</v>
      </c>
      <c r="R6" s="1"/>
      <c r="S6" s="1"/>
      <c r="T6" s="1"/>
    </row>
    <row r="7" spans="1:20" ht="21" customHeight="1" x14ac:dyDescent="0.25">
      <c r="A7" s="1"/>
      <c r="B7" s="8" t="s">
        <v>52</v>
      </c>
      <c r="C7" s="9">
        <f>+C8+C40</f>
        <v>3720.5387099999994</v>
      </c>
      <c r="D7" s="9">
        <f>+D8+D40</f>
        <v>414.77870000000007</v>
      </c>
      <c r="E7" s="9">
        <f t="shared" ref="E7:M7" si="0">+E8+E40</f>
        <v>320.23020000000002</v>
      </c>
      <c r="F7" s="9">
        <f t="shared" si="0"/>
        <v>362.80039999999997</v>
      </c>
      <c r="G7" s="9">
        <f t="shared" si="0"/>
        <v>597.17500000000007</v>
      </c>
      <c r="H7" s="9">
        <f t="shared" si="0"/>
        <v>490.37040000000007</v>
      </c>
      <c r="I7" s="9">
        <f t="shared" si="0"/>
        <v>378.87169999999998</v>
      </c>
      <c r="J7" s="9">
        <f t="shared" si="0"/>
        <v>393.57030000000009</v>
      </c>
      <c r="K7" s="9">
        <f t="shared" si="0"/>
        <v>359.68510000000009</v>
      </c>
      <c r="L7" s="9">
        <f t="shared" si="0"/>
        <v>327.70400000000006</v>
      </c>
      <c r="M7" s="9">
        <f t="shared" si="0"/>
        <v>398.47250000000003</v>
      </c>
      <c r="N7" s="9">
        <f>SUM(D7:M7)</f>
        <v>4043.658300000001</v>
      </c>
      <c r="O7" s="10">
        <f>+N7-C7</f>
        <v>323.11959000000161</v>
      </c>
      <c r="P7" s="34">
        <f>+O7/C7*100</f>
        <v>8.684752805595771</v>
      </c>
      <c r="Q7" s="51"/>
      <c r="R7" s="13"/>
      <c r="S7" s="13"/>
      <c r="T7" s="1"/>
    </row>
    <row r="8" spans="1:20" ht="21" customHeight="1" x14ac:dyDescent="0.25">
      <c r="A8" s="1"/>
      <c r="B8" s="14" t="s">
        <v>7</v>
      </c>
      <c r="C8" s="15">
        <f>+C9+C12+C16+C17+C24+C32</f>
        <v>3579.7827099999995</v>
      </c>
      <c r="D8" s="15">
        <f>+D9+D12+D16+D17+D24+D32</f>
        <v>399.70040000000006</v>
      </c>
      <c r="E8" s="15">
        <f t="shared" ref="E8:M8" si="1">+E9+E12+E16+E17+E24+E32</f>
        <v>303.59010000000001</v>
      </c>
      <c r="F8" s="15">
        <f t="shared" si="1"/>
        <v>340.80299999999994</v>
      </c>
      <c r="G8" s="15">
        <f t="shared" si="1"/>
        <v>582.19140000000004</v>
      </c>
      <c r="H8" s="15">
        <f t="shared" si="1"/>
        <v>470.43550000000005</v>
      </c>
      <c r="I8" s="15">
        <f t="shared" si="1"/>
        <v>361.75569999999999</v>
      </c>
      <c r="J8" s="15">
        <f t="shared" si="1"/>
        <v>338.32430000000005</v>
      </c>
      <c r="K8" s="15">
        <f t="shared" si="1"/>
        <v>332.77640000000008</v>
      </c>
      <c r="L8" s="15">
        <f t="shared" si="1"/>
        <v>312.45230000000004</v>
      </c>
      <c r="M8" s="15">
        <f t="shared" si="1"/>
        <v>338.86490000000003</v>
      </c>
      <c r="N8" s="15">
        <f>SUM(D8:M8)</f>
        <v>3780.8940000000007</v>
      </c>
      <c r="O8" s="15">
        <f>+N8-C8</f>
        <v>201.11129000000119</v>
      </c>
      <c r="P8" s="17">
        <f>+O8/C8*100</f>
        <v>5.6179747848438888</v>
      </c>
      <c r="Q8" s="51"/>
      <c r="R8" s="13"/>
      <c r="S8" s="13"/>
      <c r="T8" s="13"/>
    </row>
    <row r="9" spans="1:20" ht="21" customHeight="1" x14ac:dyDescent="0.25">
      <c r="A9" s="1"/>
      <c r="B9" s="18" t="s">
        <v>8</v>
      </c>
      <c r="C9" s="15">
        <f>SUM(C10:C11)</f>
        <v>1533.7154999999998</v>
      </c>
      <c r="D9" s="15">
        <f>SUM(D10:D11)</f>
        <v>175.58510000000001</v>
      </c>
      <c r="E9" s="15">
        <f t="shared" ref="E9:M9" si="2">SUM(E10:E11)</f>
        <v>147.51670000000001</v>
      </c>
      <c r="F9" s="15">
        <f t="shared" si="2"/>
        <v>160.75700000000001</v>
      </c>
      <c r="G9" s="15">
        <f t="shared" si="2"/>
        <v>153.71420000000001</v>
      </c>
      <c r="H9" s="15">
        <f t="shared" si="2"/>
        <v>164.67450000000002</v>
      </c>
      <c r="I9" s="15">
        <f t="shared" si="2"/>
        <v>160.87790000000001</v>
      </c>
      <c r="J9" s="15">
        <f t="shared" si="2"/>
        <v>153.77090000000004</v>
      </c>
      <c r="K9" s="15">
        <f t="shared" si="2"/>
        <v>159.94290000000001</v>
      </c>
      <c r="L9" s="15">
        <f t="shared" si="2"/>
        <v>153.1575</v>
      </c>
      <c r="M9" s="15">
        <f t="shared" si="2"/>
        <v>164.28140000000002</v>
      </c>
      <c r="N9" s="15">
        <f>SUM(D9:M9)</f>
        <v>1594.2781000000002</v>
      </c>
      <c r="O9" s="15">
        <f>+N9-C9</f>
        <v>60.56260000000043</v>
      </c>
      <c r="P9" s="17">
        <f>+O9/C9*100</f>
        <v>3.9487505994430157</v>
      </c>
      <c r="Q9" s="51"/>
      <c r="R9" s="13"/>
      <c r="S9" s="13"/>
      <c r="T9" s="13"/>
    </row>
    <row r="10" spans="1:20" ht="12.75" customHeight="1" x14ac:dyDescent="0.25">
      <c r="A10" s="1"/>
      <c r="B10" s="19" t="s">
        <v>9</v>
      </c>
      <c r="C10" s="20">
        <v>733.35719999999992</v>
      </c>
      <c r="D10" s="20">
        <v>93.400300000000016</v>
      </c>
      <c r="E10" s="20">
        <v>73.648800000000008</v>
      </c>
      <c r="F10" s="20">
        <v>71.001000000000005</v>
      </c>
      <c r="G10" s="20">
        <v>77.716400000000021</v>
      </c>
      <c r="H10" s="20">
        <v>76.726399999999998</v>
      </c>
      <c r="I10" s="20">
        <v>75.608500000000021</v>
      </c>
      <c r="J10" s="20">
        <v>72.349800000000016</v>
      </c>
      <c r="K10" s="20">
        <v>73.2547</v>
      </c>
      <c r="L10" s="20">
        <v>72.339600000000004</v>
      </c>
      <c r="M10" s="20">
        <v>69.565799999999996</v>
      </c>
      <c r="N10" s="20">
        <f>SUM(D10:M10)</f>
        <v>755.61130000000014</v>
      </c>
      <c r="O10" s="20">
        <f>+N10-C10</f>
        <v>22.254100000000221</v>
      </c>
      <c r="P10" s="22">
        <f>+O10/C10*100</f>
        <v>3.0345512391506109</v>
      </c>
      <c r="Q10" s="51"/>
      <c r="R10" s="13"/>
      <c r="S10" s="13"/>
      <c r="T10" s="13"/>
    </row>
    <row r="11" spans="1:20" ht="12.75" customHeight="1" x14ac:dyDescent="0.25">
      <c r="A11" s="1"/>
      <c r="B11" s="19" t="s">
        <v>10</v>
      </c>
      <c r="C11" s="20">
        <v>800.35829999999976</v>
      </c>
      <c r="D11" s="20">
        <v>82.18480000000001</v>
      </c>
      <c r="E11" s="20">
        <v>73.867899999999992</v>
      </c>
      <c r="F11" s="20">
        <v>89.756</v>
      </c>
      <c r="G11" s="20">
        <v>75.997799999999998</v>
      </c>
      <c r="H11" s="20">
        <v>87.948100000000011</v>
      </c>
      <c r="I11" s="20">
        <v>85.269400000000005</v>
      </c>
      <c r="J11" s="20">
        <v>81.42110000000001</v>
      </c>
      <c r="K11" s="20">
        <v>86.688199999999995</v>
      </c>
      <c r="L11" s="20">
        <v>80.817899999999995</v>
      </c>
      <c r="M11" s="20">
        <v>94.715600000000009</v>
      </c>
      <c r="N11" s="20">
        <f>SUM(D11:M11)</f>
        <v>838.66679999999997</v>
      </c>
      <c r="O11" s="20">
        <f>+N11-C11</f>
        <v>38.308500000000208</v>
      </c>
      <c r="P11" s="22">
        <f>+O11/C11*100</f>
        <v>4.7864187826877309</v>
      </c>
      <c r="Q11" s="51"/>
      <c r="R11" s="13"/>
      <c r="S11" s="13"/>
      <c r="T11" s="13"/>
    </row>
    <row r="12" spans="1:20" ht="21" customHeight="1" x14ac:dyDescent="0.25">
      <c r="A12" s="1"/>
      <c r="B12" s="18" t="s">
        <v>11</v>
      </c>
      <c r="C12" s="15">
        <f>SUM(C13:C15)</f>
        <v>1473.5522000000001</v>
      </c>
      <c r="D12" s="15">
        <f>SUM(D13:D15)</f>
        <v>162.44810000000001</v>
      </c>
      <c r="E12" s="15">
        <f t="shared" ref="E12:M12" si="3">SUM(E13:E15)</f>
        <v>104.58199999999999</v>
      </c>
      <c r="F12" s="15">
        <f t="shared" si="3"/>
        <v>121.21109999999999</v>
      </c>
      <c r="G12" s="15">
        <f t="shared" si="3"/>
        <v>333.14050000000003</v>
      </c>
      <c r="H12" s="15">
        <f t="shared" si="3"/>
        <v>223.0515</v>
      </c>
      <c r="I12" s="15">
        <f t="shared" si="3"/>
        <v>142.5067</v>
      </c>
      <c r="J12" s="15">
        <f t="shared" si="3"/>
        <v>128.5266</v>
      </c>
      <c r="K12" s="15">
        <f t="shared" si="3"/>
        <v>113.82780000000001</v>
      </c>
      <c r="L12" s="15">
        <f t="shared" si="3"/>
        <v>102.84520000000001</v>
      </c>
      <c r="M12" s="15">
        <f t="shared" si="3"/>
        <v>113.1277</v>
      </c>
      <c r="N12" s="15">
        <f>SUM(D12:M12)</f>
        <v>1545.2672</v>
      </c>
      <c r="O12" s="15">
        <f>+N12-C12</f>
        <v>71.714999999999918</v>
      </c>
      <c r="P12" s="17">
        <f>+O12/C12*100</f>
        <v>4.866810961973381</v>
      </c>
      <c r="Q12" s="51"/>
      <c r="R12" s="13"/>
      <c r="S12" s="13"/>
      <c r="T12" s="13"/>
    </row>
    <row r="13" spans="1:20" ht="12.75" customHeight="1" x14ac:dyDescent="0.25">
      <c r="A13" s="1"/>
      <c r="B13" s="19" t="s">
        <v>9</v>
      </c>
      <c r="C13" s="20">
        <v>427.73880000000003</v>
      </c>
      <c r="D13" s="20">
        <v>1.7259</v>
      </c>
      <c r="E13" s="20">
        <v>2.6334</v>
      </c>
      <c r="F13" s="20">
        <v>17.8414</v>
      </c>
      <c r="G13" s="20">
        <v>220.709</v>
      </c>
      <c r="H13" s="20">
        <v>128.3476</v>
      </c>
      <c r="I13" s="20">
        <v>42.557900000000004</v>
      </c>
      <c r="J13" s="20">
        <v>10.496</v>
      </c>
      <c r="K13" s="20">
        <v>11.854100000000001</v>
      </c>
      <c r="L13" s="20">
        <v>8.9652000000000012</v>
      </c>
      <c r="M13" s="20">
        <v>8.6575000000000006</v>
      </c>
      <c r="N13" s="20">
        <f>SUM(D13:M13)</f>
        <v>453.78800000000001</v>
      </c>
      <c r="O13" s="20">
        <f>+N13-C13</f>
        <v>26.049199999999985</v>
      </c>
      <c r="P13" s="22">
        <f>+O13/C13*100</f>
        <v>6.0899782764621735</v>
      </c>
      <c r="Q13" s="51"/>
      <c r="R13" s="13"/>
      <c r="S13" s="13"/>
      <c r="T13" s="13"/>
    </row>
    <row r="14" spans="1:20" ht="12.75" customHeight="1" x14ac:dyDescent="0.25">
      <c r="A14" s="1"/>
      <c r="B14" s="19" t="s">
        <v>12</v>
      </c>
      <c r="C14" s="20">
        <v>703.32590000000005</v>
      </c>
      <c r="D14" s="20">
        <v>111.70309999999999</v>
      </c>
      <c r="E14" s="20">
        <v>62.562199999999997</v>
      </c>
      <c r="F14" s="20">
        <v>66.33189999999999</v>
      </c>
      <c r="G14" s="20">
        <v>74.094399999999993</v>
      </c>
      <c r="H14" s="20">
        <v>67.746800000000007</v>
      </c>
      <c r="I14" s="20">
        <v>70.270499999999984</v>
      </c>
      <c r="J14" s="20">
        <v>87.390599999999992</v>
      </c>
      <c r="K14" s="20">
        <v>69.285300000000007</v>
      </c>
      <c r="L14" s="20">
        <v>59.602899999999998</v>
      </c>
      <c r="M14" s="20">
        <v>69.1952</v>
      </c>
      <c r="N14" s="20">
        <f>SUM(D14:M14)</f>
        <v>738.1828999999999</v>
      </c>
      <c r="O14" s="20">
        <f>+N14-C14</f>
        <v>34.856999999999857</v>
      </c>
      <c r="P14" s="22">
        <f>+O14/C14*100</f>
        <v>4.9560239428122665</v>
      </c>
      <c r="Q14" s="51"/>
      <c r="R14" s="13"/>
      <c r="S14" s="13"/>
      <c r="T14" s="13"/>
    </row>
    <row r="15" spans="1:20" ht="12.75" customHeight="1" x14ac:dyDescent="0.25">
      <c r="A15" s="1"/>
      <c r="B15" s="19" t="s">
        <v>13</v>
      </c>
      <c r="C15" s="20">
        <v>342.48750000000001</v>
      </c>
      <c r="D15" s="20">
        <v>49.019100000000009</v>
      </c>
      <c r="E15" s="20">
        <v>39.386399999999995</v>
      </c>
      <c r="F15" s="20">
        <v>37.037799999999997</v>
      </c>
      <c r="G15" s="20">
        <v>38.3371</v>
      </c>
      <c r="H15" s="20">
        <v>26.957100000000001</v>
      </c>
      <c r="I15" s="20">
        <v>29.6783</v>
      </c>
      <c r="J15" s="20">
        <v>30.640000000000004</v>
      </c>
      <c r="K15" s="20">
        <v>32.688400000000001</v>
      </c>
      <c r="L15" s="20">
        <v>34.277099999999997</v>
      </c>
      <c r="M15" s="20">
        <v>35.274999999999999</v>
      </c>
      <c r="N15" s="20">
        <f>SUM(D15:M15)</f>
        <v>353.29629999999997</v>
      </c>
      <c r="O15" s="20">
        <f>+N15-C15</f>
        <v>10.808799999999962</v>
      </c>
      <c r="P15" s="22">
        <f>+O15/C15*100</f>
        <v>3.1559691959560459</v>
      </c>
      <c r="Q15" s="51"/>
      <c r="R15" s="13"/>
      <c r="S15" s="13"/>
      <c r="T15" s="13"/>
    </row>
    <row r="16" spans="1:20" ht="21" customHeight="1" x14ac:dyDescent="0.25">
      <c r="A16" s="1"/>
      <c r="B16" s="18" t="s">
        <v>53</v>
      </c>
      <c r="C16" s="15">
        <v>167.50379999999998</v>
      </c>
      <c r="D16" s="15">
        <v>15.856600000000002</v>
      </c>
      <c r="E16" s="15">
        <v>15.435600000000001</v>
      </c>
      <c r="F16" s="15">
        <v>17.613699999999998</v>
      </c>
      <c r="G16" s="15">
        <v>14.2247</v>
      </c>
      <c r="H16" s="15">
        <v>18.452399999999997</v>
      </c>
      <c r="I16" s="15">
        <v>16.920899999999996</v>
      </c>
      <c r="J16" s="15">
        <v>16.406599999999997</v>
      </c>
      <c r="K16" s="15">
        <v>18.2561</v>
      </c>
      <c r="L16" s="15">
        <v>16.275400000000001</v>
      </c>
      <c r="M16" s="15">
        <v>21.237099999999998</v>
      </c>
      <c r="N16" s="15">
        <f>SUM(D16:M16)</f>
        <v>170.67909999999998</v>
      </c>
      <c r="O16" s="15">
        <f>+N16-C16</f>
        <v>3.1752999999999929</v>
      </c>
      <c r="P16" s="17">
        <f>+O16/C16*100</f>
        <v>1.8956584865537338</v>
      </c>
      <c r="Q16" s="51"/>
      <c r="R16" s="13"/>
      <c r="S16" s="13"/>
      <c r="T16" s="13"/>
    </row>
    <row r="17" spans="1:20" ht="21" customHeight="1" x14ac:dyDescent="0.25">
      <c r="A17" s="1"/>
      <c r="B17" s="18" t="s">
        <v>15</v>
      </c>
      <c r="C17" s="15">
        <f>SUM(C18:C23)</f>
        <v>138.57270999999997</v>
      </c>
      <c r="D17" s="15">
        <f>SUM(D18:D23)</f>
        <v>16.504799999999999</v>
      </c>
      <c r="E17" s="15">
        <f t="shared" ref="E17:M17" si="4">SUM(E18:E23)</f>
        <v>10.828499999999998</v>
      </c>
      <c r="F17" s="15">
        <f t="shared" si="4"/>
        <v>13.0116</v>
      </c>
      <c r="G17" s="15">
        <f t="shared" si="4"/>
        <v>15.129299999999997</v>
      </c>
      <c r="H17" s="15">
        <f t="shared" si="4"/>
        <v>14.956299999999999</v>
      </c>
      <c r="I17" s="15">
        <f t="shared" si="4"/>
        <v>14.276300000000001</v>
      </c>
      <c r="J17" s="15">
        <f t="shared" si="4"/>
        <v>13.124499999999999</v>
      </c>
      <c r="K17" s="15">
        <f t="shared" si="4"/>
        <v>13.815399999999999</v>
      </c>
      <c r="L17" s="15">
        <f t="shared" si="4"/>
        <v>14.455300000000001</v>
      </c>
      <c r="M17" s="15">
        <f t="shared" si="4"/>
        <v>14.411399999999999</v>
      </c>
      <c r="N17" s="15">
        <f>SUM(D17:M17)</f>
        <v>140.51339999999999</v>
      </c>
      <c r="O17" s="15">
        <f>+N17-C17</f>
        <v>1.9406900000000178</v>
      </c>
      <c r="P17" s="17">
        <f>+O17/C17*100</f>
        <v>1.4004849872677081</v>
      </c>
      <c r="Q17" s="51"/>
      <c r="R17" s="13"/>
      <c r="S17" s="13"/>
      <c r="T17" s="13"/>
    </row>
    <row r="18" spans="1:20" ht="12.75" customHeight="1" x14ac:dyDescent="0.25">
      <c r="A18" s="1"/>
      <c r="B18" s="19" t="s">
        <v>16</v>
      </c>
      <c r="C18" s="20">
        <v>17.055909999999997</v>
      </c>
      <c r="D18" s="20">
        <v>1.9774</v>
      </c>
      <c r="E18" s="20">
        <v>1.2606000000000002</v>
      </c>
      <c r="F18" s="20">
        <v>1.4955999999999998</v>
      </c>
      <c r="G18" s="20">
        <v>1.9148999999999998</v>
      </c>
      <c r="H18" s="20">
        <v>1.9498000000000002</v>
      </c>
      <c r="I18" s="20">
        <v>1.5473999999999999</v>
      </c>
      <c r="J18" s="20">
        <v>1.6764999999999994</v>
      </c>
      <c r="K18" s="20">
        <v>1.5615999999999999</v>
      </c>
      <c r="L18" s="20">
        <v>1.7528999999999999</v>
      </c>
      <c r="M18" s="20">
        <v>2.5023</v>
      </c>
      <c r="N18" s="20">
        <f>SUM(D18:M18)</f>
        <v>17.638999999999999</v>
      </c>
      <c r="O18" s="20">
        <f>+N18-C18</f>
        <v>0.58309000000000211</v>
      </c>
      <c r="P18" s="22">
        <f>+O18/C18*100</f>
        <v>3.4186976830905076</v>
      </c>
      <c r="Q18" s="51"/>
      <c r="R18" s="13"/>
      <c r="S18" s="13"/>
      <c r="T18" s="13"/>
    </row>
    <row r="19" spans="1:20" ht="12.75" customHeight="1" x14ac:dyDescent="0.25">
      <c r="A19" s="1"/>
      <c r="B19" s="19" t="s">
        <v>17</v>
      </c>
      <c r="C19" s="20">
        <v>49.835700000000003</v>
      </c>
      <c r="D19" s="20">
        <v>7.4220999999999986</v>
      </c>
      <c r="E19" s="20">
        <v>4.2471999999999994</v>
      </c>
      <c r="F19" s="20">
        <v>4.4820000000000002</v>
      </c>
      <c r="G19" s="20">
        <v>5.6501999999999999</v>
      </c>
      <c r="H19" s="20">
        <v>5.3243999999999998</v>
      </c>
      <c r="I19" s="20">
        <v>5.3732999999999995</v>
      </c>
      <c r="J19" s="20">
        <v>4.8440000000000003</v>
      </c>
      <c r="K19" s="20">
        <v>5.2661999999999995</v>
      </c>
      <c r="L19" s="20">
        <v>5.3505000000000003</v>
      </c>
      <c r="M19" s="20">
        <v>5.0655000000000001</v>
      </c>
      <c r="N19" s="20">
        <f>SUM(D19:M19)</f>
        <v>53.025399999999991</v>
      </c>
      <c r="O19" s="20">
        <f>+N19-C19</f>
        <v>3.1896999999999878</v>
      </c>
      <c r="P19" s="22">
        <f>+O19/C19*100</f>
        <v>6.4004318189570686</v>
      </c>
      <c r="Q19" s="51"/>
      <c r="R19" s="13"/>
      <c r="S19" s="13"/>
      <c r="T19" s="13"/>
    </row>
    <row r="20" spans="1:20" ht="12.75" customHeight="1" x14ac:dyDescent="0.25">
      <c r="A20" s="1"/>
      <c r="B20" s="19" t="s">
        <v>18</v>
      </c>
      <c r="C20" s="20">
        <v>22.464600000000001</v>
      </c>
      <c r="D20" s="20">
        <v>2.2459000000000002</v>
      </c>
      <c r="E20" s="20">
        <v>1.3247</v>
      </c>
      <c r="F20" s="20">
        <v>2.5353000000000003</v>
      </c>
      <c r="G20" s="20">
        <v>2.3629000000000002</v>
      </c>
      <c r="H20" s="20">
        <v>2.5328000000000004</v>
      </c>
      <c r="I20" s="20">
        <v>2.39</v>
      </c>
      <c r="J20" s="20">
        <v>1.8130999999999999</v>
      </c>
      <c r="K20" s="20">
        <v>2.0236999999999998</v>
      </c>
      <c r="L20" s="20">
        <v>2.2284999999999999</v>
      </c>
      <c r="M20" s="20">
        <v>2.0150000000000001</v>
      </c>
      <c r="N20" s="20">
        <f>SUM(D20:M20)</f>
        <v>21.471900000000002</v>
      </c>
      <c r="O20" s="20">
        <f>+N20-C20</f>
        <v>-0.99269999999999925</v>
      </c>
      <c r="P20" s="22">
        <f>+O20/C20*100</f>
        <v>-4.4189524852434463</v>
      </c>
      <c r="Q20" s="51"/>
      <c r="R20" s="13"/>
      <c r="S20" s="13"/>
      <c r="T20" s="13"/>
    </row>
    <row r="21" spans="1:20" ht="12.75" customHeight="1" x14ac:dyDescent="0.25">
      <c r="A21" s="1"/>
      <c r="B21" s="19" t="s">
        <v>19</v>
      </c>
      <c r="C21" s="20">
        <v>40.716299999999997</v>
      </c>
      <c r="D21" s="20">
        <v>4.2908999999999997</v>
      </c>
      <c r="E21" s="20">
        <v>3.5788999999999995</v>
      </c>
      <c r="F21" s="20">
        <v>4.0885999999999996</v>
      </c>
      <c r="G21" s="20">
        <v>4.3816999999999986</v>
      </c>
      <c r="H21" s="20">
        <v>4.4565999999999999</v>
      </c>
      <c r="I21" s="20">
        <v>4.1754000000000007</v>
      </c>
      <c r="J21" s="20">
        <v>3.9383999999999997</v>
      </c>
      <c r="K21" s="20">
        <v>4.0481999999999996</v>
      </c>
      <c r="L21" s="20">
        <v>4.1471</v>
      </c>
      <c r="M21" s="20">
        <v>3.8228</v>
      </c>
      <c r="N21" s="20">
        <f>SUM(D21:M21)</f>
        <v>40.928600000000003</v>
      </c>
      <c r="O21" s="20">
        <f>+N21-C21</f>
        <v>0.21230000000000615</v>
      </c>
      <c r="P21" s="22">
        <f>+O21/C21*100</f>
        <v>0.52141280027901893</v>
      </c>
      <c r="Q21" s="51"/>
      <c r="R21" s="13"/>
      <c r="S21" s="13"/>
      <c r="T21" s="13"/>
    </row>
    <row r="22" spans="1:20" ht="12.75" customHeight="1" x14ac:dyDescent="0.25">
      <c r="A22" s="1"/>
      <c r="B22" s="19" t="s">
        <v>20</v>
      </c>
      <c r="C22" s="20">
        <v>0.86950000000000016</v>
      </c>
      <c r="D22" s="20">
        <v>0.11159999999999999</v>
      </c>
      <c r="E22" s="20">
        <v>5.8900000000000008E-2</v>
      </c>
      <c r="F22" s="20">
        <v>5.9200000000000003E-2</v>
      </c>
      <c r="G22" s="20">
        <v>7.3400000000000007E-2</v>
      </c>
      <c r="H22" s="20">
        <v>3.3799999999999997E-2</v>
      </c>
      <c r="I22" s="20">
        <v>5.3500000000000006E-2</v>
      </c>
      <c r="J22" s="20">
        <v>8.1100000000000005E-2</v>
      </c>
      <c r="K22" s="20">
        <v>3.7600000000000001E-2</v>
      </c>
      <c r="L22" s="20">
        <v>5.4299999999999994E-2</v>
      </c>
      <c r="M22" s="20">
        <v>9.3299999999999994E-2</v>
      </c>
      <c r="N22" s="20">
        <f>SUM(D22:M22)</f>
        <v>0.65670000000000006</v>
      </c>
      <c r="O22" s="20">
        <f>+N22-C22</f>
        <v>-0.2128000000000001</v>
      </c>
      <c r="P22" s="22">
        <f>+O22/C22*100</f>
        <v>-24.47383553766533</v>
      </c>
      <c r="Q22" s="51"/>
      <c r="R22" s="13"/>
      <c r="S22" s="13"/>
      <c r="T22" s="13"/>
    </row>
    <row r="23" spans="1:20" ht="12.75" customHeight="1" x14ac:dyDescent="0.25">
      <c r="A23" s="1"/>
      <c r="B23" s="19" t="s">
        <v>21</v>
      </c>
      <c r="C23" s="20">
        <v>7.6307</v>
      </c>
      <c r="D23" s="20">
        <v>0.45690000000000003</v>
      </c>
      <c r="E23" s="20">
        <v>0.35819999999999996</v>
      </c>
      <c r="F23" s="20">
        <v>0.35089999999999999</v>
      </c>
      <c r="G23" s="20">
        <v>0.74620000000000009</v>
      </c>
      <c r="H23" s="20">
        <v>0.65889999999999993</v>
      </c>
      <c r="I23" s="20">
        <v>0.73670000000000002</v>
      </c>
      <c r="J23" s="20">
        <v>0.77140000000000009</v>
      </c>
      <c r="K23" s="20">
        <v>0.87809999999999999</v>
      </c>
      <c r="L23" s="20">
        <v>0.92200000000000004</v>
      </c>
      <c r="M23" s="20">
        <v>0.91249999999999998</v>
      </c>
      <c r="N23" s="20">
        <f>SUM(D23:M23)</f>
        <v>6.7917999999999994</v>
      </c>
      <c r="O23" s="20">
        <f>+N23-C23</f>
        <v>-0.83890000000000065</v>
      </c>
      <c r="P23" s="22">
        <f>+O23/C23*100</f>
        <v>-10.993748935222204</v>
      </c>
      <c r="Q23" s="51"/>
      <c r="R23" s="13"/>
      <c r="S23" s="13"/>
      <c r="T23" s="13"/>
    </row>
    <row r="24" spans="1:20" ht="21" customHeight="1" x14ac:dyDescent="0.25">
      <c r="A24" s="1"/>
      <c r="B24" s="18" t="s">
        <v>22</v>
      </c>
      <c r="C24" s="15">
        <f>SUM(C25:C29)</f>
        <v>102.35939999999999</v>
      </c>
      <c r="D24" s="15">
        <f>SUM(D25:D29)</f>
        <v>11.742899999999999</v>
      </c>
      <c r="E24" s="15">
        <f>SUM(E25:E29)</f>
        <v>10.1654</v>
      </c>
      <c r="F24" s="15">
        <f>SUM(F25:F29)</f>
        <v>10.095400000000001</v>
      </c>
      <c r="G24" s="15">
        <f t="shared" ref="G24:M24" si="5">SUM(G25:G29)</f>
        <v>10.0458</v>
      </c>
      <c r="H24" s="15">
        <f t="shared" si="5"/>
        <v>9.2440999999999995</v>
      </c>
      <c r="I24" s="15">
        <f t="shared" si="5"/>
        <v>10.943800000000001</v>
      </c>
      <c r="J24" s="15">
        <f t="shared" si="5"/>
        <v>10.3369</v>
      </c>
      <c r="K24" s="15">
        <f t="shared" si="5"/>
        <v>9.8924000000000003</v>
      </c>
      <c r="L24" s="15">
        <f t="shared" si="5"/>
        <v>9.9201999999999995</v>
      </c>
      <c r="M24" s="15">
        <f t="shared" si="5"/>
        <v>9.7928999999999995</v>
      </c>
      <c r="N24" s="15">
        <f>SUM(D24:M24)</f>
        <v>102.17979999999999</v>
      </c>
      <c r="O24" s="15">
        <f>+N24-C24</f>
        <v>-0.17960000000000775</v>
      </c>
      <c r="P24" s="17">
        <f>+O24/C24*100</f>
        <v>-0.17546019222465917</v>
      </c>
      <c r="Q24" s="51"/>
      <c r="R24" s="13"/>
      <c r="S24" s="13"/>
      <c r="T24" s="13"/>
    </row>
    <row r="25" spans="1:20" ht="12.75" customHeight="1" x14ac:dyDescent="0.25">
      <c r="A25" s="1"/>
      <c r="B25" s="19" t="s">
        <v>23</v>
      </c>
      <c r="C25" s="20">
        <v>18.940799999999999</v>
      </c>
      <c r="D25" s="20">
        <v>2.0036</v>
      </c>
      <c r="E25" s="20">
        <v>1.7893000000000001</v>
      </c>
      <c r="F25" s="20">
        <v>2.1957000000000004</v>
      </c>
      <c r="G25" s="20">
        <v>1.5391999999999999</v>
      </c>
      <c r="H25" s="20">
        <v>1.6112000000000002</v>
      </c>
      <c r="I25" s="20">
        <v>2.2847</v>
      </c>
      <c r="J25" s="20">
        <v>1.929</v>
      </c>
      <c r="K25" s="20">
        <v>1.6865999999999999</v>
      </c>
      <c r="L25" s="20">
        <v>1.8014000000000001</v>
      </c>
      <c r="M25" s="20">
        <v>1.9474</v>
      </c>
      <c r="N25" s="20">
        <f>SUM(D25:M25)</f>
        <v>18.7881</v>
      </c>
      <c r="O25" s="20">
        <f>+N25-C25</f>
        <v>-0.15269999999999939</v>
      </c>
      <c r="P25" s="22">
        <f>+O25/C25*100</f>
        <v>-0.80619614799796946</v>
      </c>
      <c r="Q25" s="51"/>
      <c r="R25" s="13"/>
      <c r="S25" s="13"/>
      <c r="T25" s="13"/>
    </row>
    <row r="26" spans="1:20" ht="12.75" customHeight="1" x14ac:dyDescent="0.25">
      <c r="A26" s="1"/>
      <c r="B26" s="19" t="s">
        <v>24</v>
      </c>
      <c r="C26" s="20">
        <v>1.1334000000000002</v>
      </c>
      <c r="D26" s="20">
        <v>0.10929999999999998</v>
      </c>
      <c r="E26" s="20">
        <v>0.1182</v>
      </c>
      <c r="F26" s="20">
        <v>0.1386</v>
      </c>
      <c r="G26" s="20">
        <v>0.1205</v>
      </c>
      <c r="H26" s="20">
        <v>0.11379999999999998</v>
      </c>
      <c r="I26" s="20">
        <v>0.20439999999999997</v>
      </c>
      <c r="J26" s="20">
        <v>0.2324</v>
      </c>
      <c r="K26" s="20">
        <v>0.1492</v>
      </c>
      <c r="L26" s="20">
        <v>8.8800000000000004E-2</v>
      </c>
      <c r="M26" s="20">
        <v>0.10629999999999999</v>
      </c>
      <c r="N26" s="20">
        <f>SUM(D26:M26)</f>
        <v>1.3815</v>
      </c>
      <c r="O26" s="20">
        <f>+N26-C26</f>
        <v>0.24809999999999977</v>
      </c>
      <c r="P26" s="22">
        <f>+O26/C26*100</f>
        <v>21.889888830068795</v>
      </c>
      <c r="Q26" s="51"/>
      <c r="R26" s="13"/>
      <c r="S26" s="13"/>
      <c r="T26" s="13"/>
    </row>
    <row r="27" spans="1:20" ht="12.75" hidden="1" customHeight="1" x14ac:dyDescent="0.25">
      <c r="A27" s="1"/>
      <c r="B27" s="19" t="s">
        <v>25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>
        <f>SUM(D27:M27)</f>
        <v>0</v>
      </c>
      <c r="O27" s="20">
        <f>+N27-C27</f>
        <v>0</v>
      </c>
      <c r="P27" s="24" t="e">
        <f>+O27/C27*100</f>
        <v>#DIV/0!</v>
      </c>
      <c r="Q27" s="51"/>
      <c r="R27" s="13"/>
      <c r="S27" s="13"/>
      <c r="T27" s="13"/>
    </row>
    <row r="28" spans="1:20" ht="12.75" customHeight="1" x14ac:dyDescent="0.25">
      <c r="A28" s="1"/>
      <c r="B28" s="19" t="s">
        <v>26</v>
      </c>
      <c r="C28" s="20">
        <v>11.395700000000001</v>
      </c>
      <c r="D28" s="20">
        <v>1.1367</v>
      </c>
      <c r="E28" s="20">
        <v>0.99399999999999999</v>
      </c>
      <c r="F28" s="20">
        <v>1.1836</v>
      </c>
      <c r="G28" s="20">
        <v>0.9265000000000001</v>
      </c>
      <c r="H28" s="20">
        <v>1.1848999999999998</v>
      </c>
      <c r="I28" s="20">
        <v>1.2073</v>
      </c>
      <c r="J28" s="20">
        <v>1.2097</v>
      </c>
      <c r="K28" s="20">
        <v>1.1237000000000001</v>
      </c>
      <c r="L28" s="20">
        <v>1.0688</v>
      </c>
      <c r="M28" s="20">
        <v>1.1400999999999999</v>
      </c>
      <c r="N28" s="20">
        <f>SUM(D28:M28)</f>
        <v>11.1753</v>
      </c>
      <c r="O28" s="20">
        <f>+N28-C28</f>
        <v>-0.22040000000000148</v>
      </c>
      <c r="P28" s="22">
        <f>+O28/C28*100</f>
        <v>-1.9340628482673416</v>
      </c>
      <c r="Q28" s="51"/>
      <c r="R28" s="13"/>
      <c r="S28" s="13"/>
      <c r="T28" s="13"/>
    </row>
    <row r="29" spans="1:20" ht="12.75" customHeight="1" x14ac:dyDescent="0.25">
      <c r="A29" s="1"/>
      <c r="B29" s="19" t="s">
        <v>27</v>
      </c>
      <c r="C29" s="20">
        <f>+C30+C31</f>
        <v>70.889499999999998</v>
      </c>
      <c r="D29" s="20">
        <f>+D30+D31</f>
        <v>8.4932999999999996</v>
      </c>
      <c r="E29" s="20">
        <f t="shared" ref="E29:M29" si="6">+E30+E31</f>
        <v>7.2638999999999996</v>
      </c>
      <c r="F29" s="20">
        <f t="shared" si="6"/>
        <v>6.5775000000000006</v>
      </c>
      <c r="G29" s="20">
        <f t="shared" si="6"/>
        <v>7.4596</v>
      </c>
      <c r="H29" s="20">
        <f t="shared" si="6"/>
        <v>6.3341999999999992</v>
      </c>
      <c r="I29" s="20">
        <f t="shared" si="6"/>
        <v>7.2474000000000016</v>
      </c>
      <c r="J29" s="20">
        <f t="shared" si="6"/>
        <v>6.9657999999999998</v>
      </c>
      <c r="K29" s="20">
        <f t="shared" si="6"/>
        <v>6.9329000000000001</v>
      </c>
      <c r="L29" s="20">
        <f t="shared" si="6"/>
        <v>6.9611999999999998</v>
      </c>
      <c r="M29" s="20">
        <f t="shared" si="6"/>
        <v>6.5991</v>
      </c>
      <c r="N29" s="20">
        <f>SUM(D29:M29)</f>
        <v>70.834900000000005</v>
      </c>
      <c r="O29" s="20">
        <f>+N29-C29</f>
        <v>-5.4599999999993543E-2</v>
      </c>
      <c r="P29" s="22">
        <f>+O29/C29*100</f>
        <v>-7.7021279597110359E-2</v>
      </c>
      <c r="Q29" s="51"/>
      <c r="R29" s="13"/>
      <c r="S29" s="13"/>
      <c r="T29" s="13"/>
    </row>
    <row r="30" spans="1:20" ht="12.75" customHeight="1" x14ac:dyDescent="0.25">
      <c r="A30" s="1"/>
      <c r="B30" s="25" t="s">
        <v>28</v>
      </c>
      <c r="C30" s="20">
        <v>45.312800000000003</v>
      </c>
      <c r="D30" s="20">
        <v>5.4525999999999994</v>
      </c>
      <c r="E30" s="20">
        <v>4.3100999999999994</v>
      </c>
      <c r="F30" s="20">
        <v>4.1082999999999998</v>
      </c>
      <c r="G30" s="20">
        <v>4.7717999999999998</v>
      </c>
      <c r="H30" s="20">
        <v>3.9711999999999996</v>
      </c>
      <c r="I30" s="20">
        <v>4.4498000000000015</v>
      </c>
      <c r="J30" s="20">
        <v>4.3836000000000004</v>
      </c>
      <c r="K30" s="20">
        <v>4.3048000000000002</v>
      </c>
      <c r="L30" s="20">
        <v>4.3266</v>
      </c>
      <c r="M30" s="20">
        <v>4.1425000000000001</v>
      </c>
      <c r="N30" s="20">
        <f>SUM(D30:M30)</f>
        <v>44.221299999999999</v>
      </c>
      <c r="O30" s="20">
        <f>+N30-C30</f>
        <v>-1.0915000000000035</v>
      </c>
      <c r="P30" s="22">
        <f>+O30/C30*100</f>
        <v>-2.4088116382126099</v>
      </c>
      <c r="Q30" s="51"/>
      <c r="R30" s="13"/>
      <c r="S30" s="13"/>
      <c r="T30" s="13"/>
    </row>
    <row r="31" spans="1:20" ht="12.75" customHeight="1" x14ac:dyDescent="0.25">
      <c r="A31" s="1"/>
      <c r="B31" s="25" t="s">
        <v>29</v>
      </c>
      <c r="C31" s="20">
        <v>25.576700000000002</v>
      </c>
      <c r="D31" s="20">
        <v>3.0406999999999997</v>
      </c>
      <c r="E31" s="20">
        <v>2.9538000000000002</v>
      </c>
      <c r="F31" s="20">
        <v>2.4692000000000003</v>
      </c>
      <c r="G31" s="20">
        <v>2.6877999999999997</v>
      </c>
      <c r="H31" s="20">
        <v>2.363</v>
      </c>
      <c r="I31" s="20">
        <v>2.7976000000000001</v>
      </c>
      <c r="J31" s="20">
        <v>2.5821999999999998</v>
      </c>
      <c r="K31" s="20">
        <v>2.6280999999999999</v>
      </c>
      <c r="L31" s="20">
        <v>2.6345999999999998</v>
      </c>
      <c r="M31" s="20">
        <v>2.4565999999999999</v>
      </c>
      <c r="N31" s="20">
        <f>SUM(D31:M31)</f>
        <v>26.613599999999998</v>
      </c>
      <c r="O31" s="20">
        <f>+N31-C31</f>
        <v>1.0368999999999957</v>
      </c>
      <c r="P31" s="22">
        <f>+O31/C31*100</f>
        <v>4.0540804716792849</v>
      </c>
      <c r="Q31" s="51"/>
      <c r="R31" s="13"/>
      <c r="S31" s="13"/>
      <c r="T31" s="13"/>
    </row>
    <row r="32" spans="1:20" ht="21" customHeight="1" x14ac:dyDescent="0.25">
      <c r="A32" s="1"/>
      <c r="B32" s="18" t="s">
        <v>30</v>
      </c>
      <c r="C32" s="15">
        <f>SUM(C33:C39)</f>
        <v>164.07910000000001</v>
      </c>
      <c r="D32" s="15">
        <f>SUM(D33:D39)</f>
        <v>17.562900000000003</v>
      </c>
      <c r="E32" s="15">
        <f t="shared" ref="E32:M32" si="7">SUM(E33:E39)</f>
        <v>15.061899999999998</v>
      </c>
      <c r="F32" s="15">
        <f t="shared" si="7"/>
        <v>18.1142</v>
      </c>
      <c r="G32" s="15">
        <f t="shared" si="7"/>
        <v>55.936900000000009</v>
      </c>
      <c r="H32" s="15">
        <f t="shared" si="7"/>
        <v>40.056700000000006</v>
      </c>
      <c r="I32" s="15">
        <f t="shared" si="7"/>
        <v>16.230099999999997</v>
      </c>
      <c r="J32" s="15">
        <f t="shared" si="7"/>
        <v>16.158799999999999</v>
      </c>
      <c r="K32" s="15">
        <f t="shared" si="7"/>
        <v>17.041799999999999</v>
      </c>
      <c r="L32" s="15">
        <f t="shared" si="7"/>
        <v>15.7987</v>
      </c>
      <c r="M32" s="15">
        <f t="shared" si="7"/>
        <v>16.014399999999998</v>
      </c>
      <c r="N32" s="15">
        <f>SUM(D32:M32)</f>
        <v>227.97640000000001</v>
      </c>
      <c r="O32" s="15">
        <f>+N32-C32</f>
        <v>63.897300000000001</v>
      </c>
      <c r="P32" s="17">
        <f>+O32/C32*100</f>
        <v>38.942985425931759</v>
      </c>
      <c r="Q32" s="51"/>
      <c r="R32" s="13"/>
      <c r="S32" s="13"/>
      <c r="T32" s="13"/>
    </row>
    <row r="33" spans="1:20" ht="15.75" customHeight="1" x14ac:dyDescent="0.25">
      <c r="A33" s="1"/>
      <c r="B33" s="19" t="s">
        <v>31</v>
      </c>
      <c r="C33" s="20">
        <v>8.7089999999999996</v>
      </c>
      <c r="D33" s="20">
        <v>0.68720000000000003</v>
      </c>
      <c r="E33" s="20">
        <v>1.0049000000000001</v>
      </c>
      <c r="F33" s="20">
        <v>0.87270000000000003</v>
      </c>
      <c r="G33" s="20">
        <v>1.0446000000000002</v>
      </c>
      <c r="H33" s="20">
        <v>0.87919999999999998</v>
      </c>
      <c r="I33" s="20">
        <v>0.91399999999999992</v>
      </c>
      <c r="J33" s="20">
        <v>0.92620000000000002</v>
      </c>
      <c r="K33" s="20">
        <v>1.0347</v>
      </c>
      <c r="L33" s="20">
        <v>0.96029999999999993</v>
      </c>
      <c r="M33" s="20">
        <v>0.92959999999999998</v>
      </c>
      <c r="N33" s="20">
        <f>SUM(D33:M33)</f>
        <v>9.2533999999999992</v>
      </c>
      <c r="O33" s="20">
        <f>+N33-C33</f>
        <v>0.54439999999999955</v>
      </c>
      <c r="P33" s="22">
        <f>+O33/C33*100</f>
        <v>6.2510047077735624</v>
      </c>
      <c r="Q33" s="51"/>
      <c r="R33" s="13"/>
      <c r="S33" s="13"/>
      <c r="T33" s="13"/>
    </row>
    <row r="34" spans="1:20" ht="15.75" customHeight="1" x14ac:dyDescent="0.25">
      <c r="A34" s="1"/>
      <c r="B34" s="19" t="s">
        <v>32</v>
      </c>
      <c r="C34" s="20">
        <v>71.315200000000019</v>
      </c>
      <c r="D34" s="20">
        <v>8.0931999999999995</v>
      </c>
      <c r="E34" s="20">
        <v>7.0103999999999997</v>
      </c>
      <c r="F34" s="20">
        <v>6.9973000000000001</v>
      </c>
      <c r="G34" s="20">
        <v>7.7415000000000003</v>
      </c>
      <c r="H34" s="20">
        <v>7.3262999999999998</v>
      </c>
      <c r="I34" s="20">
        <v>7.3147000000000002</v>
      </c>
      <c r="J34" s="20">
        <v>6.9887999999999995</v>
      </c>
      <c r="K34" s="20">
        <v>7.8563999999999998</v>
      </c>
      <c r="L34" s="20">
        <v>7.2220000000000004</v>
      </c>
      <c r="M34" s="20">
        <v>7.2126000000000001</v>
      </c>
      <c r="N34" s="20">
        <f>SUM(D34:M34)</f>
        <v>73.763199999999998</v>
      </c>
      <c r="O34" s="20">
        <f>+N34-C34</f>
        <v>2.4479999999999791</v>
      </c>
      <c r="P34" s="22">
        <f>+O34/C34*100</f>
        <v>3.4326482993807472</v>
      </c>
      <c r="Q34" s="51"/>
      <c r="R34" s="13"/>
      <c r="S34" s="13"/>
      <c r="T34" s="13"/>
    </row>
    <row r="35" spans="1:20" ht="15.75" customHeight="1" x14ac:dyDescent="0.25">
      <c r="A35" s="1"/>
      <c r="B35" s="19" t="s">
        <v>33</v>
      </c>
      <c r="C35" s="20">
        <v>35.827799999999996</v>
      </c>
      <c r="D35" s="20">
        <v>4.0632999999999999</v>
      </c>
      <c r="E35" s="20">
        <v>3.5268999999999995</v>
      </c>
      <c r="F35" s="20">
        <v>3.5301999999999998</v>
      </c>
      <c r="G35" s="20">
        <v>3.8833000000000002</v>
      </c>
      <c r="H35" s="20">
        <v>3.7028999999999996</v>
      </c>
      <c r="I35" s="20">
        <v>3.6604999999999999</v>
      </c>
      <c r="J35" s="20">
        <v>3.516</v>
      </c>
      <c r="K35" s="20">
        <v>3.9495999999999998</v>
      </c>
      <c r="L35" s="20">
        <v>3.6333000000000002</v>
      </c>
      <c r="M35" s="20">
        <v>3.6281999999999996</v>
      </c>
      <c r="N35" s="20">
        <f>SUM(D35:M35)</f>
        <v>37.094200000000001</v>
      </c>
      <c r="O35" s="20">
        <f>+N35-C35</f>
        <v>1.2664000000000044</v>
      </c>
      <c r="P35" s="22">
        <f>+O35/C35*100</f>
        <v>3.5346853560642981</v>
      </c>
      <c r="Q35" s="51"/>
      <c r="R35" s="13"/>
      <c r="S35" s="13"/>
      <c r="T35" s="13"/>
    </row>
    <row r="36" spans="1:20" ht="15.75" customHeight="1" x14ac:dyDescent="0.25">
      <c r="A36" s="1"/>
      <c r="B36" s="19" t="s">
        <v>34</v>
      </c>
      <c r="C36" s="20">
        <v>0.71970000000000001</v>
      </c>
      <c r="D36" s="20">
        <v>0</v>
      </c>
      <c r="E36" s="20">
        <v>4.8299999999999996E-2</v>
      </c>
      <c r="F36" s="20">
        <v>0.18279999999999999</v>
      </c>
      <c r="G36" s="20">
        <v>0.20660000000000003</v>
      </c>
      <c r="H36" s="20">
        <v>0</v>
      </c>
      <c r="I36" s="20">
        <v>0</v>
      </c>
      <c r="J36" s="20">
        <v>0.27800000000000002</v>
      </c>
      <c r="K36" s="20">
        <v>0</v>
      </c>
      <c r="L36" s="20">
        <v>0</v>
      </c>
      <c r="M36" s="20">
        <v>0.2535</v>
      </c>
      <c r="N36" s="20">
        <f>SUM(D36:M36)</f>
        <v>0.96920000000000006</v>
      </c>
      <c r="O36" s="20">
        <f>+N36-C36</f>
        <v>0.24950000000000006</v>
      </c>
      <c r="P36" s="22">
        <f>+O36/C36*100</f>
        <v>34.6672224538002</v>
      </c>
      <c r="Q36" s="51"/>
      <c r="R36" s="13"/>
      <c r="S36" s="13"/>
      <c r="T36" s="13"/>
    </row>
    <row r="37" spans="1:20" ht="15.75" hidden="1" customHeight="1" x14ac:dyDescent="0.25">
      <c r="A37" s="1"/>
      <c r="B37" s="19" t="s">
        <v>35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>
        <f>SUM(D37:M37)</f>
        <v>0</v>
      </c>
      <c r="O37" s="20">
        <f>+N37-C37</f>
        <v>0</v>
      </c>
      <c r="P37" s="24" t="e">
        <f>+O37/C37*100</f>
        <v>#DIV/0!</v>
      </c>
      <c r="Q37" s="51"/>
      <c r="R37" s="13"/>
      <c r="S37" s="13"/>
      <c r="T37" s="13"/>
    </row>
    <row r="38" spans="1:20" ht="15.75" customHeight="1" x14ac:dyDescent="0.25">
      <c r="A38" s="1"/>
      <c r="B38" s="19" t="s">
        <v>63</v>
      </c>
      <c r="C38" s="20">
        <v>40.466099999999997</v>
      </c>
      <c r="D38" s="20">
        <v>4.7092000000000009</v>
      </c>
      <c r="E38" s="20">
        <v>2.9180000000000001</v>
      </c>
      <c r="F38" s="20">
        <v>4.1394000000000002</v>
      </c>
      <c r="G38" s="20">
        <v>3.6354000000000006</v>
      </c>
      <c r="H38" s="20">
        <v>4.2602999999999991</v>
      </c>
      <c r="I38" s="20">
        <v>4.3209</v>
      </c>
      <c r="J38" s="20">
        <v>4.1993999999999998</v>
      </c>
      <c r="K38" s="20">
        <v>4.1523999999999992</v>
      </c>
      <c r="L38" s="20">
        <v>3.9830999999999999</v>
      </c>
      <c r="M38" s="20">
        <v>3.9901999999999997</v>
      </c>
      <c r="N38" s="20">
        <f>SUM(D38:M38)</f>
        <v>40.308300000000003</v>
      </c>
      <c r="O38" s="20">
        <f>+N38-C38</f>
        <v>-0.15779999999999461</v>
      </c>
      <c r="P38" s="22">
        <f>+O38/C38*100</f>
        <v>-0.38995603727563227</v>
      </c>
      <c r="Q38" s="51"/>
      <c r="R38" s="13"/>
      <c r="S38" s="13"/>
      <c r="T38" s="13"/>
    </row>
    <row r="39" spans="1:20" ht="15.75" customHeight="1" x14ac:dyDescent="0.25">
      <c r="A39" s="1"/>
      <c r="B39" s="19" t="s">
        <v>64</v>
      </c>
      <c r="C39" s="20">
        <v>7.0413000000000014</v>
      </c>
      <c r="D39" s="20">
        <v>0.01</v>
      </c>
      <c r="E39" s="20">
        <v>0.5534</v>
      </c>
      <c r="F39" s="20">
        <v>2.3918000000000004</v>
      </c>
      <c r="G39" s="20">
        <v>39.425500000000007</v>
      </c>
      <c r="H39" s="20">
        <v>23.888000000000005</v>
      </c>
      <c r="I39" s="20">
        <v>0.02</v>
      </c>
      <c r="J39" s="20">
        <v>0.25040000000000001</v>
      </c>
      <c r="K39" s="20">
        <v>4.87E-2</v>
      </c>
      <c r="L39" s="20">
        <v>0</v>
      </c>
      <c r="M39" s="20">
        <v>2.9999999999999997E-4</v>
      </c>
      <c r="N39" s="20">
        <f>SUM(D39:M39)</f>
        <v>66.588099999999997</v>
      </c>
      <c r="O39" s="20">
        <f>+N39-C39</f>
        <v>59.546799999999998</v>
      </c>
      <c r="P39" s="22">
        <f>+O39/C39*100</f>
        <v>845.67906494539341</v>
      </c>
      <c r="Q39" s="51"/>
      <c r="R39" s="13"/>
      <c r="S39" s="13"/>
      <c r="T39" s="13"/>
    </row>
    <row r="40" spans="1:20" ht="21" customHeight="1" x14ac:dyDescent="0.25">
      <c r="A40" s="1"/>
      <c r="B40" s="14" t="s">
        <v>36</v>
      </c>
      <c r="C40" s="15">
        <f>SUM(C41:C43)</f>
        <v>140.75600000000003</v>
      </c>
      <c r="D40" s="15">
        <f>SUM(D41:D43)</f>
        <v>15.078300000000002</v>
      </c>
      <c r="E40" s="15">
        <f t="shared" ref="E40:M40" si="8">SUM(E41:E43)</f>
        <v>16.640100000000004</v>
      </c>
      <c r="F40" s="15">
        <f t="shared" si="8"/>
        <v>21.997400000000003</v>
      </c>
      <c r="G40" s="15">
        <f t="shared" si="8"/>
        <v>14.983599999999997</v>
      </c>
      <c r="H40" s="15">
        <f t="shared" si="8"/>
        <v>19.934900000000003</v>
      </c>
      <c r="I40" s="15">
        <f t="shared" si="8"/>
        <v>17.116</v>
      </c>
      <c r="J40" s="15">
        <f t="shared" si="8"/>
        <v>55.246000000000009</v>
      </c>
      <c r="K40" s="15">
        <f t="shared" si="8"/>
        <v>26.9087</v>
      </c>
      <c r="L40" s="15">
        <f t="shared" si="8"/>
        <v>15.251700000000003</v>
      </c>
      <c r="M40" s="15">
        <f t="shared" si="8"/>
        <v>59.607599999999998</v>
      </c>
      <c r="N40" s="15">
        <f>SUM(D40:M40)</f>
        <v>262.76430000000005</v>
      </c>
      <c r="O40" s="15">
        <f>+N40-C40</f>
        <v>122.00830000000002</v>
      </c>
      <c r="P40" s="17">
        <f>+O40/C40*100</f>
        <v>86.680709880928703</v>
      </c>
      <c r="Q40" s="51"/>
      <c r="R40" s="13"/>
      <c r="S40" s="13"/>
      <c r="T40" s="13"/>
    </row>
    <row r="41" spans="1:20" ht="15" customHeight="1" x14ac:dyDescent="0.25">
      <c r="A41" s="1"/>
      <c r="B41" s="19" t="s">
        <v>37</v>
      </c>
      <c r="C41" s="20">
        <v>29.224799999999998</v>
      </c>
      <c r="D41" s="20">
        <v>3.3187000000000002</v>
      </c>
      <c r="E41" s="20">
        <v>2.8570000000000002</v>
      </c>
      <c r="F41" s="20">
        <v>2.7654999999999998</v>
      </c>
      <c r="G41" s="20">
        <v>3.0910000000000002</v>
      </c>
      <c r="H41" s="20">
        <v>3.0181</v>
      </c>
      <c r="I41" s="20">
        <v>3.0405000000000002</v>
      </c>
      <c r="J41" s="20">
        <v>2.9396</v>
      </c>
      <c r="K41" s="20">
        <v>3.2641999999999998</v>
      </c>
      <c r="L41" s="20">
        <v>3.0550999999999999</v>
      </c>
      <c r="M41" s="20">
        <v>3.0436999999999999</v>
      </c>
      <c r="N41" s="20">
        <f>SUM(D41:M41)</f>
        <v>30.3934</v>
      </c>
      <c r="O41" s="20">
        <f>+N41-C41</f>
        <v>1.1686000000000014</v>
      </c>
      <c r="P41" s="22">
        <f>+O41/C41*100</f>
        <v>3.9986586734554264</v>
      </c>
      <c r="Q41" s="51"/>
      <c r="R41" s="13"/>
      <c r="S41" s="13"/>
      <c r="T41" s="13"/>
    </row>
    <row r="42" spans="1:20" ht="15" customHeight="1" x14ac:dyDescent="0.25">
      <c r="A42" s="1"/>
      <c r="B42" s="19" t="s">
        <v>38</v>
      </c>
      <c r="C42" s="20">
        <v>6.7597999999999994</v>
      </c>
      <c r="D42" s="20">
        <v>0.7671</v>
      </c>
      <c r="E42" s="20">
        <v>0.75800000000000001</v>
      </c>
      <c r="F42" s="20">
        <v>0.81170000000000009</v>
      </c>
      <c r="G42" s="20">
        <v>0.61550000000000005</v>
      </c>
      <c r="H42" s="20">
        <v>0.71079999999999999</v>
      </c>
      <c r="I42" s="20">
        <v>0.71330000000000016</v>
      </c>
      <c r="J42" s="20">
        <v>0.65500000000000003</v>
      </c>
      <c r="K42" s="20">
        <v>0.57429999999999992</v>
      </c>
      <c r="L42" s="20">
        <v>0.58779999999999999</v>
      </c>
      <c r="M42" s="20">
        <v>0.63029999999999997</v>
      </c>
      <c r="N42" s="20">
        <f>SUM(D42:M42)</f>
        <v>6.8238000000000003</v>
      </c>
      <c r="O42" s="20">
        <f>+N42-C42</f>
        <v>6.4000000000000945E-2</v>
      </c>
      <c r="P42" s="22">
        <f>+O42/C42*100</f>
        <v>0.94677357318265265</v>
      </c>
      <c r="Q42" s="51"/>
      <c r="R42" s="13"/>
      <c r="S42" s="13"/>
      <c r="T42" s="13"/>
    </row>
    <row r="43" spans="1:20" ht="15" customHeight="1" x14ac:dyDescent="0.25">
      <c r="A43" s="1"/>
      <c r="B43" s="19" t="s">
        <v>39</v>
      </c>
      <c r="C43" s="20">
        <v>104.77140000000003</v>
      </c>
      <c r="D43" s="20">
        <v>10.992500000000001</v>
      </c>
      <c r="E43" s="20">
        <v>13.025100000000005</v>
      </c>
      <c r="F43" s="20">
        <v>18.420200000000001</v>
      </c>
      <c r="G43" s="20">
        <v>11.277099999999997</v>
      </c>
      <c r="H43" s="20">
        <v>16.206000000000003</v>
      </c>
      <c r="I43" s="20">
        <v>13.3622</v>
      </c>
      <c r="J43" s="20">
        <v>51.65140000000001</v>
      </c>
      <c r="K43" s="20">
        <v>23.0702</v>
      </c>
      <c r="L43" s="20">
        <v>11.608800000000002</v>
      </c>
      <c r="M43" s="20">
        <v>55.933599999999998</v>
      </c>
      <c r="N43" s="20">
        <f>SUM(D43:M43)</f>
        <v>225.5471</v>
      </c>
      <c r="O43" s="20">
        <f>+N43-C43</f>
        <v>120.77569999999997</v>
      </c>
      <c r="P43" s="22">
        <f>+O43/C43*100</f>
        <v>115.2754473071849</v>
      </c>
      <c r="Q43" s="51"/>
      <c r="R43" s="13"/>
      <c r="S43" s="13"/>
      <c r="T43" s="13"/>
    </row>
    <row r="44" spans="1:20" ht="20.25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8"/>
      <c r="Q44" s="51"/>
      <c r="R44" s="13"/>
      <c r="S44" s="13"/>
      <c r="T44" s="1"/>
    </row>
    <row r="45" spans="1:20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1"/>
      <c r="R45" s="1"/>
      <c r="S45" s="1"/>
      <c r="T45" s="1"/>
    </row>
    <row r="46" spans="1:20" ht="21" customHeight="1" x14ac:dyDescent="0.25">
      <c r="B46" s="30" t="s">
        <v>54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1"/>
      <c r="S46" s="1"/>
      <c r="T46" s="1"/>
    </row>
    <row r="47" spans="1:20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1"/>
      <c r="S47" s="1"/>
      <c r="T47" s="1"/>
    </row>
    <row r="48" spans="1:20" ht="21" customHeight="1" x14ac:dyDescent="0.25">
      <c r="B48" s="46" t="s">
        <v>40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52" spans="1:24" x14ac:dyDescent="0.25">
      <c r="N52" s="35"/>
      <c r="O52" s="35"/>
      <c r="P52" s="35"/>
      <c r="Q52" s="35"/>
      <c r="V52" s="35"/>
      <c r="W52" s="35"/>
      <c r="X52" s="35"/>
    </row>
    <row r="53" spans="1:24" ht="15.75" x14ac:dyDescent="0.25">
      <c r="A53" s="1"/>
      <c r="B53" s="36" t="s">
        <v>62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M53" s="35"/>
      <c r="N53" s="35"/>
      <c r="O53" s="35"/>
      <c r="P53" s="35"/>
      <c r="Q53" s="35"/>
      <c r="T53" s="35"/>
      <c r="U53" s="35"/>
      <c r="V53" s="35"/>
      <c r="W53" s="35"/>
      <c r="X53" s="35"/>
    </row>
    <row r="54" spans="1:24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24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24" ht="15.75" x14ac:dyDescent="0.25">
      <c r="B56" s="39" t="s">
        <v>1</v>
      </c>
      <c r="C56" s="3" t="s">
        <v>58</v>
      </c>
      <c r="D56" s="3" t="s">
        <v>57</v>
      </c>
      <c r="E56" s="3" t="s">
        <v>2</v>
      </c>
      <c r="F56" s="47" t="s">
        <v>55</v>
      </c>
      <c r="G56" s="48"/>
      <c r="H56" s="49" t="s">
        <v>56</v>
      </c>
      <c r="I56" s="50"/>
    </row>
    <row r="57" spans="1:24" ht="30" x14ac:dyDescent="0.25">
      <c r="A57" s="1"/>
      <c r="B57" s="40"/>
      <c r="C57" s="4" t="s">
        <v>60</v>
      </c>
      <c r="D57" s="4" t="s">
        <v>60</v>
      </c>
      <c r="E57" s="4" t="s">
        <v>60</v>
      </c>
      <c r="F57" s="5" t="s">
        <v>3</v>
      </c>
      <c r="G57" s="5" t="s">
        <v>4</v>
      </c>
      <c r="H57" s="6" t="s">
        <v>5</v>
      </c>
      <c r="I57" s="7" t="s">
        <v>4</v>
      </c>
    </row>
    <row r="58" spans="1:24" ht="15.75" x14ac:dyDescent="0.25">
      <c r="A58" s="1"/>
      <c r="B58" s="8" t="s">
        <v>6</v>
      </c>
      <c r="C58" s="9">
        <f>+C59+C91</f>
        <v>3720.5387099999994</v>
      </c>
      <c r="D58" s="9">
        <f>+D59+D91</f>
        <v>3983.4019099999996</v>
      </c>
      <c r="E58" s="9">
        <f>+E59+E91</f>
        <v>4043.6582999999991</v>
      </c>
      <c r="F58" s="10">
        <f>+E58-D58</f>
        <v>60.256389999999556</v>
      </c>
      <c r="G58" s="11">
        <f>+F58/D58*100</f>
        <v>1.5126866774033243</v>
      </c>
      <c r="H58" s="11">
        <f>+E58-C58</f>
        <v>323.11958999999979</v>
      </c>
      <c r="I58" s="12">
        <f>+H58/C58*100</f>
        <v>8.6847528055957213</v>
      </c>
    </row>
    <row r="59" spans="1:24" ht="15.75" x14ac:dyDescent="0.25">
      <c r="A59" s="1"/>
      <c r="B59" s="14" t="s">
        <v>7</v>
      </c>
      <c r="C59" s="15">
        <f>+C60+C63+C67+C68+C75+C83</f>
        <v>3579.7827099999995</v>
      </c>
      <c r="D59" s="15">
        <f>+D60+D63+D67+D68+D75+D83</f>
        <v>3856.5130399999998</v>
      </c>
      <c r="E59" s="15">
        <f>+E60+E63+E67+E68+E75+E83</f>
        <v>3780.8939999999993</v>
      </c>
      <c r="F59" s="15">
        <f>+E59-D59</f>
        <v>-75.619040000000496</v>
      </c>
      <c r="G59" s="16">
        <f>+F59/D59*100</f>
        <v>-1.9608138029270219</v>
      </c>
      <c r="H59" s="16">
        <f>+E59-C59</f>
        <v>201.11128999999983</v>
      </c>
      <c r="I59" s="17">
        <f>+H59/C59*100</f>
        <v>5.6179747848438506</v>
      </c>
    </row>
    <row r="60" spans="1:24" ht="15.75" x14ac:dyDescent="0.25">
      <c r="A60" s="1"/>
      <c r="B60" s="18" t="s">
        <v>8</v>
      </c>
      <c r="C60" s="15">
        <f>SUM(C61:C62)</f>
        <v>1533.7154999999998</v>
      </c>
      <c r="D60" s="15">
        <f>SUM(D61:D62)</f>
        <v>1660.3905</v>
      </c>
      <c r="E60" s="15">
        <f>SUM(E61:E62)</f>
        <v>1594.2781</v>
      </c>
      <c r="F60" s="15">
        <f>+E60-D60</f>
        <v>-66.11239999999998</v>
      </c>
      <c r="G60" s="16">
        <f>+F60/D60*100</f>
        <v>-3.9817380309029704</v>
      </c>
      <c r="H60" s="16">
        <f>+E60-C60</f>
        <v>60.562600000000202</v>
      </c>
      <c r="I60" s="17">
        <f>+H60/C60*100</f>
        <v>3.9487505994430001</v>
      </c>
    </row>
    <row r="61" spans="1:24" ht="15.75" x14ac:dyDescent="0.25">
      <c r="A61" s="1"/>
      <c r="B61" s="19" t="s">
        <v>9</v>
      </c>
      <c r="C61" s="20">
        <v>733.35719999999992</v>
      </c>
      <c r="D61" s="20">
        <v>776.0456999999999</v>
      </c>
      <c r="E61" s="20">
        <v>755.61130000000003</v>
      </c>
      <c r="F61" s="20">
        <f>+E61-D61</f>
        <v>-20.434399999999869</v>
      </c>
      <c r="G61" s="21">
        <f>+F61/D61*100</f>
        <v>-2.6331438986131706</v>
      </c>
      <c r="H61" s="21">
        <f>+E61-C61</f>
        <v>22.254100000000108</v>
      </c>
      <c r="I61" s="22">
        <f>+H61/C61*100</f>
        <v>3.0345512391505953</v>
      </c>
    </row>
    <row r="62" spans="1:24" ht="15.75" x14ac:dyDescent="0.25">
      <c r="A62" s="1"/>
      <c r="B62" s="19" t="s">
        <v>10</v>
      </c>
      <c r="C62" s="20">
        <v>800.35829999999976</v>
      </c>
      <c r="D62" s="20">
        <v>884.34480000000008</v>
      </c>
      <c r="E62" s="20">
        <v>838.66679999999997</v>
      </c>
      <c r="F62" s="20">
        <f>+E62-D62</f>
        <v>-45.678000000000111</v>
      </c>
      <c r="G62" s="21">
        <f>+F62/D62*100</f>
        <v>-5.1651799162498726</v>
      </c>
      <c r="H62" s="21">
        <f>+E62-C62</f>
        <v>38.308500000000208</v>
      </c>
      <c r="I62" s="22">
        <f>+H62/C62*100</f>
        <v>4.7864187826877309</v>
      </c>
    </row>
    <row r="63" spans="1:24" ht="15.75" x14ac:dyDescent="0.25">
      <c r="A63" s="1"/>
      <c r="B63" s="18" t="s">
        <v>11</v>
      </c>
      <c r="C63" s="15">
        <f>SUM(C64:C66)</f>
        <v>1473.5522000000001</v>
      </c>
      <c r="D63" s="15">
        <f>SUM(D64:D66)</f>
        <v>1560.01097</v>
      </c>
      <c r="E63" s="15">
        <f>SUM(E64:E66)</f>
        <v>1545.2672</v>
      </c>
      <c r="F63" s="15">
        <f>+E63-D63</f>
        <v>-14.74377000000004</v>
      </c>
      <c r="G63" s="16">
        <f>+F63/D63*100</f>
        <v>-0.94510681549887054</v>
      </c>
      <c r="H63" s="16">
        <f>+E63-C63</f>
        <v>71.714999999999918</v>
      </c>
      <c r="I63" s="17">
        <f>+H63/C63*100</f>
        <v>4.866810961973381</v>
      </c>
    </row>
    <row r="64" spans="1:24" ht="15.75" x14ac:dyDescent="0.25">
      <c r="A64" s="1"/>
      <c r="B64" s="19" t="s">
        <v>9</v>
      </c>
      <c r="C64" s="20">
        <v>427.73880000000003</v>
      </c>
      <c r="D64" s="20">
        <v>451.83689999999996</v>
      </c>
      <c r="E64" s="20">
        <v>453.78800000000007</v>
      </c>
      <c r="F64" s="20">
        <f>+E64-D64</f>
        <v>1.9511000000001104</v>
      </c>
      <c r="G64" s="21">
        <f>+F64/D64*100</f>
        <v>0.43181510850488541</v>
      </c>
      <c r="H64" s="21">
        <f>+E64-C64</f>
        <v>26.049200000000042</v>
      </c>
      <c r="I64" s="22">
        <f>+H64/C64*100</f>
        <v>6.0899782764621868</v>
      </c>
    </row>
    <row r="65" spans="1:9" ht="15.75" x14ac:dyDescent="0.25">
      <c r="A65" s="1"/>
      <c r="B65" s="19" t="s">
        <v>12</v>
      </c>
      <c r="C65" s="20">
        <v>703.32590000000005</v>
      </c>
      <c r="D65" s="20">
        <v>745.43299999999999</v>
      </c>
      <c r="E65" s="20">
        <v>738.18290000000002</v>
      </c>
      <c r="F65" s="20">
        <f>+E65-D65</f>
        <v>-7.2500999999999749</v>
      </c>
      <c r="G65" s="21">
        <f>+F65/D65*100</f>
        <v>-0.97260250082837429</v>
      </c>
      <c r="H65" s="21">
        <f>+E65-C65</f>
        <v>34.856999999999971</v>
      </c>
      <c r="I65" s="22">
        <f>+H65/C65*100</f>
        <v>4.9560239428122816</v>
      </c>
    </row>
    <row r="66" spans="1:9" ht="15.75" x14ac:dyDescent="0.25">
      <c r="A66" s="1"/>
      <c r="B66" s="19" t="s">
        <v>13</v>
      </c>
      <c r="C66" s="20">
        <v>342.48750000000001</v>
      </c>
      <c r="D66" s="20">
        <v>362.74106999999998</v>
      </c>
      <c r="E66" s="20">
        <v>353.29629999999997</v>
      </c>
      <c r="F66" s="20">
        <f>+E66-D66</f>
        <v>-9.4447700000000054</v>
      </c>
      <c r="G66" s="21">
        <f>+F66/D66*100</f>
        <v>-2.6037222639278221</v>
      </c>
      <c r="H66" s="21">
        <f>+E66-C66</f>
        <v>10.808799999999962</v>
      </c>
      <c r="I66" s="22">
        <f>+H66/C66*100</f>
        <v>3.1559691959560459</v>
      </c>
    </row>
    <row r="67" spans="1:9" ht="15.75" x14ac:dyDescent="0.25">
      <c r="A67" s="1"/>
      <c r="B67" s="18" t="s">
        <v>14</v>
      </c>
      <c r="C67" s="15">
        <v>167.50379999999998</v>
      </c>
      <c r="D67" s="15">
        <v>182.00889999999998</v>
      </c>
      <c r="E67" s="15">
        <v>170.67910000000001</v>
      </c>
      <c r="F67" s="15">
        <f>+E67-D67</f>
        <v>-11.329799999999977</v>
      </c>
      <c r="G67" s="16">
        <f>+F67/D67*100</f>
        <v>-6.2248604326491614</v>
      </c>
      <c r="H67" s="16">
        <f>+E67-C67</f>
        <v>3.1753000000000213</v>
      </c>
      <c r="I67" s="17">
        <f>+H67/C67*100</f>
        <v>1.8956584865537509</v>
      </c>
    </row>
    <row r="68" spans="1:9" ht="15.75" x14ac:dyDescent="0.25">
      <c r="A68" s="1"/>
      <c r="B68" s="18" t="s">
        <v>15</v>
      </c>
      <c r="C68" s="15">
        <f>SUM(C69:C74)</f>
        <v>138.57270999999997</v>
      </c>
      <c r="D68" s="15">
        <f>SUM(D69:D74)</f>
        <v>142.08903000000004</v>
      </c>
      <c r="E68" s="15">
        <f>SUM(E69:E74)</f>
        <v>140.51340000000002</v>
      </c>
      <c r="F68" s="15">
        <f>+E68-D68</f>
        <v>-1.5756300000000181</v>
      </c>
      <c r="G68" s="16">
        <f>+F68/D68*100</f>
        <v>-1.1089033403915964</v>
      </c>
      <c r="H68" s="16">
        <f>+E68-C68</f>
        <v>1.9406900000000462</v>
      </c>
      <c r="I68" s="17">
        <f>+H68/C68*100</f>
        <v>1.4004849872677285</v>
      </c>
    </row>
    <row r="69" spans="1:9" ht="15.75" x14ac:dyDescent="0.25">
      <c r="A69" s="1"/>
      <c r="B69" s="19" t="s">
        <v>16</v>
      </c>
      <c r="C69" s="20">
        <v>17.055909999999997</v>
      </c>
      <c r="D69" s="20">
        <v>17.2606</v>
      </c>
      <c r="E69" s="20">
        <v>17.638999999999999</v>
      </c>
      <c r="F69" s="20">
        <f>+E69-D69</f>
        <v>0.37839999999999918</v>
      </c>
      <c r="G69" s="21">
        <f>+F69/D69*100</f>
        <v>2.1922760506587209</v>
      </c>
      <c r="H69" s="21">
        <f>+E69-C69</f>
        <v>0.58309000000000211</v>
      </c>
      <c r="I69" s="22">
        <f>+H69/C69*100</f>
        <v>3.4186976830905076</v>
      </c>
    </row>
    <row r="70" spans="1:9" ht="15.75" x14ac:dyDescent="0.25">
      <c r="A70" s="1"/>
      <c r="B70" s="19" t="s">
        <v>17</v>
      </c>
      <c r="C70" s="20">
        <v>49.835700000000003</v>
      </c>
      <c r="D70" s="20">
        <v>50.535100000000007</v>
      </c>
      <c r="E70" s="20">
        <v>53.025400000000012</v>
      </c>
      <c r="F70" s="20">
        <f>+E70-D70</f>
        <v>2.4903000000000048</v>
      </c>
      <c r="G70" s="21">
        <f>+F70/D70*100</f>
        <v>4.9278620206549597</v>
      </c>
      <c r="H70" s="21">
        <f>+E70-C70</f>
        <v>3.1897000000000091</v>
      </c>
      <c r="I70" s="22">
        <f>+H70/C70*100</f>
        <v>6.4004318189571112</v>
      </c>
    </row>
    <row r="71" spans="1:9" ht="15.75" x14ac:dyDescent="0.25">
      <c r="A71" s="1"/>
      <c r="B71" s="19" t="s">
        <v>18</v>
      </c>
      <c r="C71" s="20">
        <v>22.464600000000001</v>
      </c>
      <c r="D71" s="20">
        <v>22.734699999999997</v>
      </c>
      <c r="E71" s="20">
        <v>21.471900000000002</v>
      </c>
      <c r="F71" s="20">
        <f>+E71-D71</f>
        <v>-1.262799999999995</v>
      </c>
      <c r="G71" s="21">
        <f>+F71/D71*100</f>
        <v>-5.5545047878353149</v>
      </c>
      <c r="H71" s="21">
        <f>+E71-C71</f>
        <v>-0.99269999999999925</v>
      </c>
      <c r="I71" s="22">
        <f>+H71/C71*100</f>
        <v>-4.4189524852434463</v>
      </c>
    </row>
    <row r="72" spans="1:9" ht="15.75" x14ac:dyDescent="0.25">
      <c r="A72" s="1"/>
      <c r="B72" s="19" t="s">
        <v>19</v>
      </c>
      <c r="C72" s="20">
        <v>40.716299999999997</v>
      </c>
      <c r="D72" s="20">
        <v>42.656999999999996</v>
      </c>
      <c r="E72" s="20">
        <v>40.928599999999996</v>
      </c>
      <c r="F72" s="20">
        <f>+E72-D72</f>
        <v>-1.7284000000000006</v>
      </c>
      <c r="G72" s="21">
        <f>+F72/D72*100</f>
        <v>-4.051855498511383</v>
      </c>
      <c r="H72" s="21">
        <f>+E72-C72</f>
        <v>0.21229999999999905</v>
      </c>
      <c r="I72" s="22">
        <f>+H72/C72*100</f>
        <v>0.52141280027900139</v>
      </c>
    </row>
    <row r="73" spans="1:9" ht="15.75" x14ac:dyDescent="0.25">
      <c r="A73" s="1"/>
      <c r="B73" s="19" t="s">
        <v>20</v>
      </c>
      <c r="C73" s="20">
        <v>0.86950000000000016</v>
      </c>
      <c r="D73" s="20">
        <v>0.88049999999999995</v>
      </c>
      <c r="E73" s="20">
        <v>0.65670000000000006</v>
      </c>
      <c r="F73" s="20">
        <f>+E73-D73</f>
        <v>-0.22379999999999989</v>
      </c>
      <c r="G73" s="21">
        <f>+F73/D73*100</f>
        <v>-25.417376490630311</v>
      </c>
      <c r="H73" s="21">
        <f>+E73-C73</f>
        <v>-0.2128000000000001</v>
      </c>
      <c r="I73" s="22">
        <f>+H73/C73*100</f>
        <v>-24.47383553766533</v>
      </c>
    </row>
    <row r="74" spans="1:9" ht="15.75" x14ac:dyDescent="0.25">
      <c r="A74" s="1"/>
      <c r="B74" s="19" t="s">
        <v>21</v>
      </c>
      <c r="C74" s="20">
        <v>7.6307</v>
      </c>
      <c r="D74" s="20">
        <v>8.0211299999999994</v>
      </c>
      <c r="E74" s="20">
        <v>6.7918000000000003</v>
      </c>
      <c r="F74" s="20">
        <f>+E74-D74</f>
        <v>-1.2293299999999991</v>
      </c>
      <c r="G74" s="21">
        <f>+F74/D74*100</f>
        <v>-15.32614481999418</v>
      </c>
      <c r="H74" s="21">
        <f>+E74-C74</f>
        <v>-0.83889999999999976</v>
      </c>
      <c r="I74" s="22">
        <f>+H74/C74*100</f>
        <v>-10.993748935222191</v>
      </c>
    </row>
    <row r="75" spans="1:9" ht="15.75" x14ac:dyDescent="0.25">
      <c r="A75" s="1"/>
      <c r="B75" s="18" t="s">
        <v>22</v>
      </c>
      <c r="C75" s="15">
        <f>SUM(C76:C80)</f>
        <v>102.35939999999999</v>
      </c>
      <c r="D75" s="15">
        <f>SUM(D76:D80)</f>
        <v>104.92215999999999</v>
      </c>
      <c r="E75" s="15">
        <f>SUM(E76:E80)</f>
        <v>102.1798</v>
      </c>
      <c r="F75" s="15">
        <f>+E75-D75</f>
        <v>-2.7423599999999908</v>
      </c>
      <c r="G75" s="16">
        <f>+F75/D75*100</f>
        <v>-2.6137090582199138</v>
      </c>
      <c r="H75" s="16">
        <f>+E75-C75</f>
        <v>-0.17959999999999354</v>
      </c>
      <c r="I75" s="17">
        <f>+H75/C75*100</f>
        <v>-0.17546019222464529</v>
      </c>
    </row>
    <row r="76" spans="1:9" ht="15.75" x14ac:dyDescent="0.25">
      <c r="A76" s="1"/>
      <c r="B76" s="19" t="s">
        <v>23</v>
      </c>
      <c r="C76" s="20">
        <v>18.940799999999999</v>
      </c>
      <c r="D76" s="20">
        <v>18.781059999999997</v>
      </c>
      <c r="E76" s="20">
        <v>18.788100000000004</v>
      </c>
      <c r="F76" s="20">
        <f>+E76-D76</f>
        <v>7.0400000000070406E-3</v>
      </c>
      <c r="G76" s="21">
        <f>+F76/D76*100</f>
        <v>3.7484572223330535E-2</v>
      </c>
      <c r="H76" s="21">
        <f>+E76-C76</f>
        <v>-0.15269999999999584</v>
      </c>
      <c r="I76" s="22">
        <f>+H76/C76*100</f>
        <v>-0.8061961479979507</v>
      </c>
    </row>
    <row r="77" spans="1:9" ht="15.75" x14ac:dyDescent="0.25">
      <c r="A77" s="1"/>
      <c r="B77" s="19" t="s">
        <v>24</v>
      </c>
      <c r="C77" s="20">
        <v>1.1334000000000002</v>
      </c>
      <c r="D77" s="20">
        <v>1.0853999999999999</v>
      </c>
      <c r="E77" s="20">
        <v>1.3815</v>
      </c>
      <c r="F77" s="20">
        <f>+E77-D77</f>
        <v>0.29610000000000003</v>
      </c>
      <c r="G77" s="21">
        <f>+F77/D77*100</f>
        <v>27.280265339966835</v>
      </c>
      <c r="H77" s="21">
        <f>+E77-C77</f>
        <v>0.24809999999999977</v>
      </c>
      <c r="I77" s="22">
        <f>+H77/C77*100</f>
        <v>21.889888830068795</v>
      </c>
    </row>
    <row r="78" spans="1:9" ht="15.75" x14ac:dyDescent="0.25">
      <c r="A78" s="1"/>
      <c r="B78" s="19" t="s">
        <v>25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26</v>
      </c>
      <c r="C79" s="20">
        <v>11.395700000000001</v>
      </c>
      <c r="D79" s="20">
        <v>12.2478</v>
      </c>
      <c r="E79" s="20">
        <v>11.1753</v>
      </c>
      <c r="F79" s="20">
        <f>+E79-D79</f>
        <v>-1.0724999999999998</v>
      </c>
      <c r="G79" s="21">
        <f>+F79/D79*100</f>
        <v>-8.756674668103658</v>
      </c>
      <c r="H79" s="21">
        <f>+E79-C79</f>
        <v>-0.22040000000000148</v>
      </c>
      <c r="I79" s="22">
        <f>+H79/C79*100</f>
        <v>-1.9340628482673416</v>
      </c>
    </row>
    <row r="80" spans="1:9" ht="15.75" x14ac:dyDescent="0.25">
      <c r="A80" s="1"/>
      <c r="B80" s="19" t="s">
        <v>27</v>
      </c>
      <c r="C80" s="20">
        <f>+C81+C82</f>
        <v>70.889499999999998</v>
      </c>
      <c r="D80" s="20">
        <v>72.807899999999989</v>
      </c>
      <c r="E80" s="20">
        <f>+E81+E82</f>
        <v>70.83489999999999</v>
      </c>
      <c r="F80" s="20">
        <f>+E80-D80</f>
        <v>-1.972999999999999</v>
      </c>
      <c r="G80" s="21">
        <f>+F80/D80*100</f>
        <v>-2.7098707695181421</v>
      </c>
      <c r="H80" s="21">
        <f>+E80-C80</f>
        <v>-5.4600000000007753E-2</v>
      </c>
      <c r="I80" s="22">
        <f>+H80/C80*100</f>
        <v>-7.7021279597130399E-2</v>
      </c>
    </row>
    <row r="81" spans="1:9" ht="15.75" x14ac:dyDescent="0.25">
      <c r="A81" s="1"/>
      <c r="B81" s="25" t="s">
        <v>28</v>
      </c>
      <c r="C81" s="20">
        <v>45.312800000000003</v>
      </c>
      <c r="D81" s="20"/>
      <c r="E81" s="20">
        <v>44.221299999999999</v>
      </c>
      <c r="F81" s="20">
        <f>+E81-D81</f>
        <v>44.221299999999999</v>
      </c>
      <c r="G81" s="23" t="e">
        <f>+F81/D81*100</f>
        <v>#DIV/0!</v>
      </c>
      <c r="H81" s="21">
        <f>+E81-C81</f>
        <v>-1.0915000000000035</v>
      </c>
      <c r="I81" s="22">
        <f>+H81/C81*100</f>
        <v>-2.4088116382126099</v>
      </c>
    </row>
    <row r="82" spans="1:9" ht="15.75" x14ac:dyDescent="0.25">
      <c r="A82" s="1"/>
      <c r="B82" s="25" t="s">
        <v>29</v>
      </c>
      <c r="C82" s="20">
        <v>25.576700000000002</v>
      </c>
      <c r="D82" s="20"/>
      <c r="E82" s="20">
        <v>26.613599999999995</v>
      </c>
      <c r="F82" s="20">
        <f>+E82-D82</f>
        <v>26.613599999999995</v>
      </c>
      <c r="G82" s="23" t="e">
        <f>+F82/D82*100</f>
        <v>#DIV/0!</v>
      </c>
      <c r="H82" s="21">
        <f>+E82-C82</f>
        <v>1.0368999999999922</v>
      </c>
      <c r="I82" s="22">
        <f>+H82/C82*100</f>
        <v>4.0540804716792707</v>
      </c>
    </row>
    <row r="83" spans="1:9" ht="15.75" x14ac:dyDescent="0.25">
      <c r="A83" s="1"/>
      <c r="B83" s="18" t="s">
        <v>30</v>
      </c>
      <c r="C83" s="15">
        <f>SUM(C84:C90)</f>
        <v>164.07910000000001</v>
      </c>
      <c r="D83" s="15">
        <f>SUM(D84:D90)</f>
        <v>207.09147999999999</v>
      </c>
      <c r="E83" s="15">
        <f>SUM(E84:E90)</f>
        <v>227.97640000000001</v>
      </c>
      <c r="F83" s="15">
        <f>+E83-D83</f>
        <v>20.884920000000022</v>
      </c>
      <c r="G83" s="16">
        <f>+F83/D83*100</f>
        <v>10.08487649998929</v>
      </c>
      <c r="H83" s="16">
        <f>+E83-C83</f>
        <v>63.897300000000001</v>
      </c>
      <c r="I83" s="17">
        <f>+H83/C83*100</f>
        <v>38.942985425931759</v>
      </c>
    </row>
    <row r="84" spans="1:9" ht="15.75" x14ac:dyDescent="0.25">
      <c r="A84" s="1"/>
      <c r="B84" s="19" t="s">
        <v>31</v>
      </c>
      <c r="C84" s="20">
        <v>8.7089999999999996</v>
      </c>
      <c r="D84" s="20">
        <v>10.8028</v>
      </c>
      <c r="E84" s="20">
        <v>9.2533999999999992</v>
      </c>
      <c r="F84" s="20">
        <f>+E84-D84</f>
        <v>-1.5494000000000003</v>
      </c>
      <c r="G84" s="21">
        <f>+F84/D84*100</f>
        <v>-14.342577850186991</v>
      </c>
      <c r="H84" s="21">
        <f>+E84-C84</f>
        <v>0.54439999999999955</v>
      </c>
      <c r="I84" s="22">
        <f>+H84/C84*100</f>
        <v>6.2510047077735624</v>
      </c>
    </row>
    <row r="85" spans="1:9" ht="15.75" x14ac:dyDescent="0.25">
      <c r="A85" s="1"/>
      <c r="B85" s="19" t="s">
        <v>32</v>
      </c>
      <c r="C85" s="20">
        <v>71.315200000000019</v>
      </c>
      <c r="D85" s="20">
        <v>66.217299999999994</v>
      </c>
      <c r="E85" s="20">
        <v>73.763200000000012</v>
      </c>
      <c r="F85" s="20">
        <f>+E85-D85</f>
        <v>7.5459000000000174</v>
      </c>
      <c r="G85" s="21">
        <f>+F85/D85*100</f>
        <v>11.395662462830737</v>
      </c>
      <c r="H85" s="21">
        <f>+E85-C85</f>
        <v>2.4479999999999933</v>
      </c>
      <c r="I85" s="22">
        <f>+H85/C85*100</f>
        <v>3.4326482993807668</v>
      </c>
    </row>
    <row r="86" spans="1:9" ht="15.75" x14ac:dyDescent="0.25">
      <c r="A86" s="1"/>
      <c r="B86" s="19" t="s">
        <v>33</v>
      </c>
      <c r="C86" s="20">
        <v>35.827799999999996</v>
      </c>
      <c r="D86" s="20">
        <v>33.0137</v>
      </c>
      <c r="E86" s="20">
        <v>37.094199999999994</v>
      </c>
      <c r="F86" s="20">
        <f>+E86-D86</f>
        <v>4.0804999999999936</v>
      </c>
      <c r="G86" s="21">
        <f>+F86/D86*100</f>
        <v>12.360020234024036</v>
      </c>
      <c r="H86" s="21">
        <f>+E86-C86</f>
        <v>1.2663999999999973</v>
      </c>
      <c r="I86" s="22">
        <f>+H86/C86*100</f>
        <v>3.5346853560642781</v>
      </c>
    </row>
    <row r="87" spans="1:9" ht="15.75" x14ac:dyDescent="0.25">
      <c r="A87" s="1"/>
      <c r="B87" s="19" t="s">
        <v>34</v>
      </c>
      <c r="C87" s="20">
        <v>0.71970000000000001</v>
      </c>
      <c r="D87" s="20">
        <v>0</v>
      </c>
      <c r="E87" s="20">
        <v>0.96920000000000006</v>
      </c>
      <c r="F87" s="20">
        <f>+E87-D87</f>
        <v>0.96920000000000006</v>
      </c>
      <c r="G87" s="23" t="e">
        <f>+F87/D87*100</f>
        <v>#DIV/0!</v>
      </c>
      <c r="H87" s="21">
        <f>+E87-C87</f>
        <v>0.24950000000000006</v>
      </c>
      <c r="I87" s="22">
        <f>+H87/C87*100</f>
        <v>34.6672224538002</v>
      </c>
    </row>
    <row r="88" spans="1:9" ht="15.75" x14ac:dyDescent="0.25">
      <c r="A88" s="1"/>
      <c r="B88" s="19" t="s">
        <v>35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63</v>
      </c>
      <c r="C89" s="20">
        <v>40.466099999999997</v>
      </c>
      <c r="D89" s="20">
        <v>42.057679999999998</v>
      </c>
      <c r="E89" s="20">
        <v>40.308300000000003</v>
      </c>
      <c r="F89" s="20">
        <f>+E89-D89</f>
        <v>-1.7493799999999951</v>
      </c>
      <c r="G89" s="21">
        <f>+F89/D89*100</f>
        <v>-4.1594781262304412</v>
      </c>
      <c r="H89" s="21">
        <f>+E89-C89</f>
        <v>-0.15779999999999461</v>
      </c>
      <c r="I89" s="22">
        <f>+H89/C89*100</f>
        <v>-0.38995603727563227</v>
      </c>
    </row>
    <row r="90" spans="1:9" ht="15.75" x14ac:dyDescent="0.25">
      <c r="A90" s="1"/>
      <c r="B90" s="19" t="s">
        <v>64</v>
      </c>
      <c r="C90" s="20">
        <v>7.0413000000000014</v>
      </c>
      <c r="D90" s="20">
        <v>54.999999999999993</v>
      </c>
      <c r="E90" s="20">
        <v>66.588100000000011</v>
      </c>
      <c r="F90" s="20">
        <f>+E90-D90</f>
        <v>11.588100000000018</v>
      </c>
      <c r="G90" s="21">
        <f>+F90/D90*100</f>
        <v>21.069272727272764</v>
      </c>
      <c r="H90" s="21">
        <f>+E90-C90</f>
        <v>59.546800000000012</v>
      </c>
      <c r="I90" s="22">
        <f>+H90/C90*100</f>
        <v>845.67906494539352</v>
      </c>
    </row>
    <row r="91" spans="1:9" ht="15.75" x14ac:dyDescent="0.25">
      <c r="A91" s="1"/>
      <c r="B91" s="14" t="s">
        <v>36</v>
      </c>
      <c r="C91" s="15">
        <f>SUM(C92:C94)</f>
        <v>140.75600000000003</v>
      </c>
      <c r="D91" s="15">
        <f>SUM(D92:D94)</f>
        <v>126.88887</v>
      </c>
      <c r="E91" s="15">
        <f>SUM(E92:E94)</f>
        <v>262.76429999999999</v>
      </c>
      <c r="F91" s="15">
        <f>+E91-D91</f>
        <v>135.87542999999999</v>
      </c>
      <c r="G91" s="16">
        <f>+F91/D91*100</f>
        <v>107.08222872502529</v>
      </c>
      <c r="H91" s="16">
        <f>+E91-C91</f>
        <v>122.00829999999996</v>
      </c>
      <c r="I91" s="17">
        <f>+H91/C91*100</f>
        <v>86.680709880928646</v>
      </c>
    </row>
    <row r="92" spans="1:9" ht="15.75" x14ac:dyDescent="0.25">
      <c r="A92" s="1"/>
      <c r="B92" s="19" t="s">
        <v>37</v>
      </c>
      <c r="C92" s="20">
        <v>29.224799999999998</v>
      </c>
      <c r="D92" s="20">
        <v>13.913</v>
      </c>
      <c r="E92" s="20">
        <v>30.3934</v>
      </c>
      <c r="F92" s="20">
        <f>+E92-D92</f>
        <v>16.480399999999999</v>
      </c>
      <c r="G92" s="21">
        <f>+F92/D92*100</f>
        <v>118.45324516639113</v>
      </c>
      <c r="H92" s="21">
        <f>+E92-C92</f>
        <v>1.1686000000000014</v>
      </c>
      <c r="I92" s="22">
        <f>+H92/C92*100</f>
        <v>3.9986586734554264</v>
      </c>
    </row>
    <row r="93" spans="1:9" ht="15.75" x14ac:dyDescent="0.25">
      <c r="A93" s="1"/>
      <c r="B93" s="19" t="s">
        <v>38</v>
      </c>
      <c r="C93" s="20">
        <v>6.7597999999999994</v>
      </c>
      <c r="D93" s="20">
        <v>0</v>
      </c>
      <c r="E93" s="20">
        <v>6.8238000000000012</v>
      </c>
      <c r="F93" s="20">
        <f>+E93-D93</f>
        <v>6.8238000000000012</v>
      </c>
      <c r="G93" s="23" t="e">
        <f>+F93/D93*100</f>
        <v>#DIV/0!</v>
      </c>
      <c r="H93" s="21">
        <f>+E93-C93</f>
        <v>6.4000000000001833E-2</v>
      </c>
      <c r="I93" s="22">
        <f>+H93/C93*100</f>
        <v>0.94677357318266575</v>
      </c>
    </row>
    <row r="94" spans="1:9" ht="18.75" x14ac:dyDescent="0.25">
      <c r="A94" s="1"/>
      <c r="B94" s="19" t="s">
        <v>39</v>
      </c>
      <c r="C94" s="20">
        <v>104.77140000000003</v>
      </c>
      <c r="D94" s="20">
        <v>112.97587</v>
      </c>
      <c r="E94" s="20">
        <v>225.5471</v>
      </c>
      <c r="F94" s="20">
        <f>+E94-D94</f>
        <v>112.57123</v>
      </c>
      <c r="G94" s="21">
        <f>+F94/D94*100</f>
        <v>99.641835021938746</v>
      </c>
      <c r="H94" s="21">
        <f>+E94-C94</f>
        <v>120.77569999999997</v>
      </c>
      <c r="I94" s="22">
        <f>+H94/C94*100</f>
        <v>115.2754473071849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54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40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N5"/>
    <mergeCell ref="O5:P5"/>
    <mergeCell ref="B48:P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C12:M12 N10:N11 N13:N16 N18:N23 N25:N28 N30:N31 N33:N39 N41:N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2018-10-11T19:54:39Z</dcterms:modified>
</cp:coreProperties>
</file>