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 tabRatio="771"/>
  </bookViews>
  <sheets>
    <sheet name="Septiembr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D60" i="1"/>
  <c r="D59" i="1" s="1"/>
  <c r="D58" i="1" s="1"/>
  <c r="E60" i="1"/>
  <c r="H60" i="1"/>
  <c r="I60" i="1" s="1"/>
  <c r="F61" i="1"/>
  <c r="G61" i="1" s="1"/>
  <c r="H61" i="1"/>
  <c r="I61" i="1" s="1"/>
  <c r="F62" i="1"/>
  <c r="G62" i="1" s="1"/>
  <c r="H62" i="1"/>
  <c r="I62" i="1" s="1"/>
  <c r="C63" i="1"/>
  <c r="D63" i="1"/>
  <c r="E63" i="1"/>
  <c r="F63" i="1" s="1"/>
  <c r="G63" i="1" s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C68" i="1"/>
  <c r="D68" i="1"/>
  <c r="E68" i="1"/>
  <c r="F68" i="1"/>
  <c r="G68" i="1" s="1"/>
  <c r="H68" i="1"/>
  <c r="I68" i="1" s="1"/>
  <c r="F69" i="1"/>
  <c r="G69" i="1" s="1"/>
  <c r="H69" i="1"/>
  <c r="I69" i="1" s="1"/>
  <c r="F70" i="1"/>
  <c r="G70" i="1" s="1"/>
  <c r="H70" i="1"/>
  <c r="I70" i="1" s="1"/>
  <c r="F71" i="1"/>
  <c r="G71" i="1" s="1"/>
  <c r="H71" i="1"/>
  <c r="I71" i="1" s="1"/>
  <c r="F72" i="1"/>
  <c r="G72" i="1" s="1"/>
  <c r="H72" i="1"/>
  <c r="I72" i="1" s="1"/>
  <c r="F73" i="1"/>
  <c r="G73" i="1" s="1"/>
  <c r="H73" i="1"/>
  <c r="I73" i="1" s="1"/>
  <c r="F74" i="1"/>
  <c r="G74" i="1" s="1"/>
  <c r="H74" i="1"/>
  <c r="I74" i="1" s="1"/>
  <c r="C75" i="1"/>
  <c r="C59" i="1" s="1"/>
  <c r="C58" i="1" s="1"/>
  <c r="D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C80" i="1"/>
  <c r="E80" i="1"/>
  <c r="F80" i="1" s="1"/>
  <c r="G80" i="1" s="1"/>
  <c r="F81" i="1"/>
  <c r="G81" i="1"/>
  <c r="H81" i="1"/>
  <c r="I81" i="1"/>
  <c r="F82" i="1"/>
  <c r="G82" i="1"/>
  <c r="H82" i="1"/>
  <c r="I82" i="1"/>
  <c r="C83" i="1"/>
  <c r="D83" i="1"/>
  <c r="E83" i="1"/>
  <c r="F83" i="1"/>
  <c r="G83" i="1" s="1"/>
  <c r="H83" i="1"/>
  <c r="I83" i="1" s="1"/>
  <c r="F84" i="1"/>
  <c r="G84" i="1" s="1"/>
  <c r="H84" i="1"/>
  <c r="I84" i="1" s="1"/>
  <c r="F85" i="1"/>
  <c r="G85" i="1" s="1"/>
  <c r="H85" i="1"/>
  <c r="I85" i="1" s="1"/>
  <c r="F86" i="1"/>
  <c r="G86" i="1" s="1"/>
  <c r="H86" i="1"/>
  <c r="I86" i="1" s="1"/>
  <c r="F87" i="1"/>
  <c r="G87" i="1" s="1"/>
  <c r="H87" i="1"/>
  <c r="I87" i="1" s="1"/>
  <c r="F88" i="1"/>
  <c r="G88" i="1" s="1"/>
  <c r="H88" i="1"/>
  <c r="I88" i="1" s="1"/>
  <c r="F89" i="1"/>
  <c r="G89" i="1" s="1"/>
  <c r="H89" i="1"/>
  <c r="I89" i="1" s="1"/>
  <c r="F90" i="1"/>
  <c r="G90" i="1" s="1"/>
  <c r="H90" i="1"/>
  <c r="I90" i="1" s="1"/>
  <c r="C91" i="1"/>
  <c r="D91" i="1"/>
  <c r="E91" i="1"/>
  <c r="H91" i="1" s="1"/>
  <c r="I91" i="1" s="1"/>
  <c r="F92" i="1"/>
  <c r="G92" i="1"/>
  <c r="H92" i="1"/>
  <c r="I92" i="1"/>
  <c r="F93" i="1"/>
  <c r="G93" i="1"/>
  <c r="H93" i="1"/>
  <c r="I93" i="1"/>
  <c r="F94" i="1"/>
  <c r="G94" i="1"/>
  <c r="H94" i="1"/>
  <c r="I94" i="1"/>
  <c r="F91" i="1" l="1"/>
  <c r="G91" i="1" s="1"/>
  <c r="H80" i="1"/>
  <c r="I80" i="1" s="1"/>
  <c r="H63" i="1"/>
  <c r="I63" i="1" s="1"/>
  <c r="E75" i="1"/>
  <c r="F60" i="1"/>
  <c r="G60" i="1" s="1"/>
  <c r="E59" i="1"/>
  <c r="M43" i="1"/>
  <c r="M42" i="1"/>
  <c r="M41" i="1"/>
  <c r="L40" i="1"/>
  <c r="K40" i="1"/>
  <c r="J40" i="1"/>
  <c r="I40" i="1"/>
  <c r="H40" i="1"/>
  <c r="G40" i="1"/>
  <c r="F40" i="1"/>
  <c r="E40" i="1"/>
  <c r="D40" i="1"/>
  <c r="C40" i="1"/>
  <c r="M39" i="1"/>
  <c r="M38" i="1"/>
  <c r="M37" i="1"/>
  <c r="M36" i="1"/>
  <c r="M35" i="1"/>
  <c r="M34" i="1"/>
  <c r="M33" i="1"/>
  <c r="L32" i="1"/>
  <c r="K32" i="1"/>
  <c r="J32" i="1"/>
  <c r="I32" i="1"/>
  <c r="H32" i="1"/>
  <c r="G32" i="1"/>
  <c r="F32" i="1"/>
  <c r="E32" i="1"/>
  <c r="D32" i="1"/>
  <c r="C32" i="1"/>
  <c r="M31" i="1"/>
  <c r="N31" i="1" s="1"/>
  <c r="O31" i="1" s="1"/>
  <c r="M30" i="1"/>
  <c r="L29" i="1"/>
  <c r="K29" i="1"/>
  <c r="K24" i="1" s="1"/>
  <c r="J29" i="1"/>
  <c r="J24" i="1" s="1"/>
  <c r="I29" i="1"/>
  <c r="I24" i="1" s="1"/>
  <c r="H29" i="1"/>
  <c r="G29" i="1"/>
  <c r="G24" i="1" s="1"/>
  <c r="F29" i="1"/>
  <c r="F24" i="1" s="1"/>
  <c r="E29" i="1"/>
  <c r="D29" i="1"/>
  <c r="C29" i="1"/>
  <c r="C24" i="1" s="1"/>
  <c r="M28" i="1"/>
  <c r="M27" i="1"/>
  <c r="M26" i="1"/>
  <c r="M25" i="1"/>
  <c r="L24" i="1"/>
  <c r="H24" i="1"/>
  <c r="E24" i="1"/>
  <c r="D24" i="1"/>
  <c r="M23" i="1"/>
  <c r="M22" i="1"/>
  <c r="M21" i="1"/>
  <c r="M20" i="1"/>
  <c r="M19" i="1"/>
  <c r="M18" i="1"/>
  <c r="L17" i="1"/>
  <c r="K17" i="1"/>
  <c r="J17" i="1"/>
  <c r="I17" i="1"/>
  <c r="H17" i="1"/>
  <c r="G17" i="1"/>
  <c r="F17" i="1"/>
  <c r="E17" i="1"/>
  <c r="D17" i="1"/>
  <c r="C17" i="1"/>
  <c r="M16" i="1"/>
  <c r="M15" i="1"/>
  <c r="N15" i="1" s="1"/>
  <c r="O15" i="1" s="1"/>
  <c r="M14" i="1"/>
  <c r="N14" i="1" s="1"/>
  <c r="O14" i="1" s="1"/>
  <c r="M13" i="1"/>
  <c r="N13" i="1" s="1"/>
  <c r="O13" i="1" s="1"/>
  <c r="L12" i="1"/>
  <c r="K12" i="1"/>
  <c r="J12" i="1"/>
  <c r="I12" i="1"/>
  <c r="H12" i="1"/>
  <c r="G12" i="1"/>
  <c r="F12" i="1"/>
  <c r="E12" i="1"/>
  <c r="D12" i="1"/>
  <c r="C12" i="1"/>
  <c r="M11" i="1"/>
  <c r="N11" i="1" s="1"/>
  <c r="O11" i="1" s="1"/>
  <c r="M10" i="1"/>
  <c r="N10" i="1" s="1"/>
  <c r="O10" i="1" s="1"/>
  <c r="L9" i="1"/>
  <c r="K9" i="1"/>
  <c r="J9" i="1"/>
  <c r="I9" i="1"/>
  <c r="H9" i="1"/>
  <c r="G9" i="1"/>
  <c r="F9" i="1"/>
  <c r="E9" i="1"/>
  <c r="D9" i="1"/>
  <c r="C9" i="1"/>
  <c r="C8" i="1" l="1"/>
  <c r="C7" i="1" s="1"/>
  <c r="K8" i="1"/>
  <c r="K7" i="1" s="1"/>
  <c r="G8" i="1"/>
  <c r="G7" i="1" s="1"/>
  <c r="H75" i="1"/>
  <c r="I75" i="1" s="1"/>
  <c r="F75" i="1"/>
  <c r="G75" i="1" s="1"/>
  <c r="H59" i="1"/>
  <c r="I59" i="1" s="1"/>
  <c r="E58" i="1"/>
  <c r="F59" i="1"/>
  <c r="G59" i="1" s="1"/>
  <c r="N22" i="1"/>
  <c r="O22" i="1" s="1"/>
  <c r="N30" i="1"/>
  <c r="O30" i="1" s="1"/>
  <c r="N20" i="1"/>
  <c r="O20" i="1" s="1"/>
  <c r="N25" i="1"/>
  <c r="O25" i="1" s="1"/>
  <c r="N34" i="1"/>
  <c r="O34" i="1" s="1"/>
  <c r="N38" i="1"/>
  <c r="O38" i="1" s="1"/>
  <c r="N41" i="1"/>
  <c r="O41" i="1" s="1"/>
  <c r="M17" i="1"/>
  <c r="N21" i="1"/>
  <c r="O21" i="1" s="1"/>
  <c r="N26" i="1"/>
  <c r="O26" i="1" s="1"/>
  <c r="N35" i="1"/>
  <c r="O35" i="1" s="1"/>
  <c r="N39" i="1"/>
  <c r="O39" i="1" s="1"/>
  <c r="N42" i="1"/>
  <c r="O42" i="1" s="1"/>
  <c r="N18" i="1"/>
  <c r="O18" i="1" s="1"/>
  <c r="N27" i="1"/>
  <c r="O27" i="1" s="1"/>
  <c r="N36" i="1"/>
  <c r="O36" i="1" s="1"/>
  <c r="N43" i="1"/>
  <c r="O43" i="1" s="1"/>
  <c r="M9" i="1"/>
  <c r="N9" i="1" s="1"/>
  <c r="O9" i="1" s="1"/>
  <c r="N16" i="1"/>
  <c r="O16" i="1" s="1"/>
  <c r="N19" i="1"/>
  <c r="O19" i="1" s="1"/>
  <c r="N23" i="1"/>
  <c r="O23" i="1" s="1"/>
  <c r="N28" i="1"/>
  <c r="O28" i="1" s="1"/>
  <c r="N33" i="1"/>
  <c r="O33" i="1" s="1"/>
  <c r="N37" i="1"/>
  <c r="O37" i="1" s="1"/>
  <c r="M40" i="1"/>
  <c r="M32" i="1"/>
  <c r="M24" i="1"/>
  <c r="H8" i="1"/>
  <c r="L8" i="1"/>
  <c r="L7" i="1" s="1"/>
  <c r="M29" i="1"/>
  <c r="D8" i="1"/>
  <c r="D7" i="1" s="1"/>
  <c r="E8" i="1"/>
  <c r="E7" i="1" s="1"/>
  <c r="I8" i="1"/>
  <c r="I7" i="1" s="1"/>
  <c r="F8" i="1"/>
  <c r="F7" i="1" s="1"/>
  <c r="J8" i="1"/>
  <c r="J7" i="1" s="1"/>
  <c r="H7" i="1"/>
  <c r="M12" i="1"/>
  <c r="N12" i="1" s="1"/>
  <c r="O12" i="1" s="1"/>
  <c r="H58" i="1" l="1"/>
  <c r="I58" i="1" s="1"/>
  <c r="F58" i="1"/>
  <c r="G58" i="1" s="1"/>
  <c r="N24" i="1"/>
  <c r="O24" i="1" s="1"/>
  <c r="N17" i="1"/>
  <c r="O17" i="1" s="1"/>
  <c r="N29" i="1"/>
  <c r="O29" i="1" s="1"/>
  <c r="N32" i="1"/>
  <c r="O32" i="1" s="1"/>
  <c r="N40" i="1"/>
  <c r="O40" i="1" s="1"/>
  <c r="M7" i="1"/>
  <c r="N7" i="1" s="1"/>
  <c r="O7" i="1" s="1"/>
  <c r="M8" i="1"/>
  <c r="N8" i="1" s="1"/>
  <c r="O8" i="1" s="1"/>
</calcChain>
</file>

<file path=xl/sharedStrings.xml><?xml version="1.0" encoding="utf-8"?>
<sst xmlns="http://schemas.openxmlformats.org/spreadsheetml/2006/main" count="112" uniqueCount="64">
  <si>
    <t>(Montos en Millones de US$)</t>
  </si>
  <si>
    <t>Concepto</t>
  </si>
  <si>
    <t>Año 2017</t>
  </si>
  <si>
    <t>Al  30 Sep.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</si>
  <si>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</si>
  <si>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</si>
  <si>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</si>
  <si>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</si>
  <si>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</si>
  <si>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</si>
  <si>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</si>
  <si>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</si>
  <si>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</si>
  <si>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</si>
  <si>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</si>
  <si>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</si>
  <si>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</si>
  <si>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</si>
  <si>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</si>
  <si>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</si>
  <si>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</si>
  <si>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</si>
  <si>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</si>
  <si>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</si>
  <si>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</si>
  <si>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</si>
  <si>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</si>
  <si>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</si>
  <si>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</si>
  <si>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</si>
  <si>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</si>
  <si>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</si>
  <si>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</si>
  <si>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</si>
  <si>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</si>
  <si>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</si>
  <si>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</si>
  <si>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</si>
  <si>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</si>
  <si>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</si>
  <si>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</si>
  <si>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</si>
  <si>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</si>
  <si>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</si>
  <si>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</si>
  <si>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</si>
  <si>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</si>
  <si>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</si>
  <si>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</si>
  <si>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</si>
  <si>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</si>
  <si>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</si>
  <si>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Al   30 Sep.</t>
  </si>
  <si>
    <t>INGRESOS CORRIENTES Y CONTRIBUCIONES</t>
  </si>
  <si>
    <t>DERECHOS ARANCELARIOS A LA IMPORT.</t>
  </si>
  <si>
    <t>Fuente: Departamento de Ingresos Bancarios, Dirección General de Tesorería</t>
  </si>
  <si>
    <t>Variac. 17 / Pto. 17</t>
  </si>
  <si>
    <t>Variac. 17 / 16</t>
  </si>
  <si>
    <t>Pto. 2017</t>
  </si>
  <si>
    <t>Año 2016</t>
  </si>
  <si>
    <t>COMPARATIVO ACUMULADO AL  30 DE SEPTIEMBRE DE 2017, VRS EJECUTADO  2016 Y PRESUPUESTO 2017 (Definitivo)</t>
  </si>
  <si>
    <t>INGRESOS AL  30 DE SEPTIEMBRE DE 2017, VRS EJECUTADO  2016 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</si>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</sst>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W99"/>
  <sheetViews>
    <sheetView showGridLines="0" tabSelected="1" zoomScale="80" zoomScaleNormal="80" workbookViewId="0"/>
  </sheetViews>
  <sheetFormatPr baseColWidth="10" defaultRowHeight="15" x14ac:dyDescent="0.25"/>
  <cols>
    <col min="2" max="2" width="59.5703125" customWidth="1"/>
    <col min="3" max="15" width="13.140625" customWidth="1"/>
    <col min="18" max="18" width="13.7109375" bestFit="1" customWidth="1"/>
    <col min="255" max="255" width="59.5703125" customWidth="1"/>
    <col min="256" max="256" width="10.7109375" customWidth="1"/>
    <col min="257" max="258" width="7.85546875" customWidth="1"/>
    <col min="259" max="259" width="8" customWidth="1"/>
    <col min="260" max="265" width="7.7109375" customWidth="1"/>
    <col min="266" max="268" width="0" hidden="1" customWidth="1"/>
    <col min="269" max="269" width="10.7109375" customWidth="1"/>
    <col min="270" max="271" width="9.7109375" customWidth="1"/>
    <col min="274" max="274" width="13.7109375" bestFit="1" customWidth="1"/>
    <col min="511" max="511" width="59.5703125" customWidth="1"/>
    <col min="512" max="512" width="10.7109375" customWidth="1"/>
    <col min="513" max="514" width="7.85546875" customWidth="1"/>
    <col min="515" max="515" width="8" customWidth="1"/>
    <col min="516" max="521" width="7.7109375" customWidth="1"/>
    <col min="522" max="524" width="0" hidden="1" customWidth="1"/>
    <col min="525" max="525" width="10.7109375" customWidth="1"/>
    <col min="526" max="527" width="9.7109375" customWidth="1"/>
    <col min="530" max="530" width="13.7109375" bestFit="1" customWidth="1"/>
    <col min="767" max="767" width="59.5703125" customWidth="1"/>
    <col min="768" max="768" width="10.7109375" customWidth="1"/>
    <col min="769" max="770" width="7.85546875" customWidth="1"/>
    <col min="771" max="771" width="8" customWidth="1"/>
    <col min="772" max="777" width="7.7109375" customWidth="1"/>
    <col min="778" max="780" width="0" hidden="1" customWidth="1"/>
    <col min="781" max="781" width="10.7109375" customWidth="1"/>
    <col min="782" max="783" width="9.7109375" customWidth="1"/>
    <col min="786" max="786" width="13.7109375" bestFit="1" customWidth="1"/>
    <col min="1023" max="1023" width="59.5703125" customWidth="1"/>
    <col min="1024" max="1024" width="10.7109375" customWidth="1"/>
    <col min="1025" max="1026" width="7.85546875" customWidth="1"/>
    <col min="1027" max="1027" width="8" customWidth="1"/>
    <col min="1028" max="1033" width="7.7109375" customWidth="1"/>
    <col min="1034" max="1036" width="0" hidden="1" customWidth="1"/>
    <col min="1037" max="1037" width="10.7109375" customWidth="1"/>
    <col min="1038" max="1039" width="9.7109375" customWidth="1"/>
    <col min="1042" max="1042" width="13.7109375" bestFit="1" customWidth="1"/>
    <col min="1279" max="1279" width="59.5703125" customWidth="1"/>
    <col min="1280" max="1280" width="10.7109375" customWidth="1"/>
    <col min="1281" max="1282" width="7.85546875" customWidth="1"/>
    <col min="1283" max="1283" width="8" customWidth="1"/>
    <col min="1284" max="1289" width="7.7109375" customWidth="1"/>
    <col min="1290" max="1292" width="0" hidden="1" customWidth="1"/>
    <col min="1293" max="1293" width="10.7109375" customWidth="1"/>
    <col min="1294" max="1295" width="9.7109375" customWidth="1"/>
    <col min="1298" max="1298" width="13.7109375" bestFit="1" customWidth="1"/>
    <col min="1535" max="1535" width="59.5703125" customWidth="1"/>
    <col min="1536" max="1536" width="10.7109375" customWidth="1"/>
    <col min="1537" max="1538" width="7.85546875" customWidth="1"/>
    <col min="1539" max="1539" width="8" customWidth="1"/>
    <col min="1540" max="1545" width="7.7109375" customWidth="1"/>
    <col min="1546" max="1548" width="0" hidden="1" customWidth="1"/>
    <col min="1549" max="1549" width="10.7109375" customWidth="1"/>
    <col min="1550" max="1551" width="9.7109375" customWidth="1"/>
    <col min="1554" max="1554" width="13.7109375" bestFit="1" customWidth="1"/>
    <col min="1791" max="1791" width="59.5703125" customWidth="1"/>
    <col min="1792" max="1792" width="10.7109375" customWidth="1"/>
    <col min="1793" max="1794" width="7.85546875" customWidth="1"/>
    <col min="1795" max="1795" width="8" customWidth="1"/>
    <col min="1796" max="1801" width="7.7109375" customWidth="1"/>
    <col min="1802" max="1804" width="0" hidden="1" customWidth="1"/>
    <col min="1805" max="1805" width="10.7109375" customWidth="1"/>
    <col min="1806" max="1807" width="9.7109375" customWidth="1"/>
    <col min="1810" max="1810" width="13.7109375" bestFit="1" customWidth="1"/>
    <col min="2047" max="2047" width="59.5703125" customWidth="1"/>
    <col min="2048" max="2048" width="10.7109375" customWidth="1"/>
    <col min="2049" max="2050" width="7.85546875" customWidth="1"/>
    <col min="2051" max="2051" width="8" customWidth="1"/>
    <col min="2052" max="2057" width="7.7109375" customWidth="1"/>
    <col min="2058" max="2060" width="0" hidden="1" customWidth="1"/>
    <col min="2061" max="2061" width="10.7109375" customWidth="1"/>
    <col min="2062" max="2063" width="9.7109375" customWidth="1"/>
    <col min="2066" max="2066" width="13.7109375" bestFit="1" customWidth="1"/>
    <col min="2303" max="2303" width="59.5703125" customWidth="1"/>
    <col min="2304" max="2304" width="10.7109375" customWidth="1"/>
    <col min="2305" max="2306" width="7.85546875" customWidth="1"/>
    <col min="2307" max="2307" width="8" customWidth="1"/>
    <col min="2308" max="2313" width="7.7109375" customWidth="1"/>
    <col min="2314" max="2316" width="0" hidden="1" customWidth="1"/>
    <col min="2317" max="2317" width="10.7109375" customWidth="1"/>
    <col min="2318" max="2319" width="9.7109375" customWidth="1"/>
    <col min="2322" max="2322" width="13.7109375" bestFit="1" customWidth="1"/>
    <col min="2559" max="2559" width="59.5703125" customWidth="1"/>
    <col min="2560" max="2560" width="10.7109375" customWidth="1"/>
    <col min="2561" max="2562" width="7.85546875" customWidth="1"/>
    <col min="2563" max="2563" width="8" customWidth="1"/>
    <col min="2564" max="2569" width="7.7109375" customWidth="1"/>
    <col min="2570" max="2572" width="0" hidden="1" customWidth="1"/>
    <col min="2573" max="2573" width="10.7109375" customWidth="1"/>
    <col min="2574" max="2575" width="9.7109375" customWidth="1"/>
    <col min="2578" max="2578" width="13.7109375" bestFit="1" customWidth="1"/>
    <col min="2815" max="2815" width="59.5703125" customWidth="1"/>
    <col min="2816" max="2816" width="10.7109375" customWidth="1"/>
    <col min="2817" max="2818" width="7.85546875" customWidth="1"/>
    <col min="2819" max="2819" width="8" customWidth="1"/>
    <col min="2820" max="2825" width="7.7109375" customWidth="1"/>
    <col min="2826" max="2828" width="0" hidden="1" customWidth="1"/>
    <col min="2829" max="2829" width="10.7109375" customWidth="1"/>
    <col min="2830" max="2831" width="9.7109375" customWidth="1"/>
    <col min="2834" max="2834" width="13.7109375" bestFit="1" customWidth="1"/>
    <col min="3071" max="3071" width="59.5703125" customWidth="1"/>
    <col min="3072" max="3072" width="10.7109375" customWidth="1"/>
    <col min="3073" max="3074" width="7.85546875" customWidth="1"/>
    <col min="3075" max="3075" width="8" customWidth="1"/>
    <col min="3076" max="3081" width="7.7109375" customWidth="1"/>
    <col min="3082" max="3084" width="0" hidden="1" customWidth="1"/>
    <col min="3085" max="3085" width="10.7109375" customWidth="1"/>
    <col min="3086" max="3087" width="9.7109375" customWidth="1"/>
    <col min="3090" max="3090" width="13.7109375" bestFit="1" customWidth="1"/>
    <col min="3327" max="3327" width="59.5703125" customWidth="1"/>
    <col min="3328" max="3328" width="10.7109375" customWidth="1"/>
    <col min="3329" max="3330" width="7.85546875" customWidth="1"/>
    <col min="3331" max="3331" width="8" customWidth="1"/>
    <col min="3332" max="3337" width="7.7109375" customWidth="1"/>
    <col min="3338" max="3340" width="0" hidden="1" customWidth="1"/>
    <col min="3341" max="3341" width="10.7109375" customWidth="1"/>
    <col min="3342" max="3343" width="9.7109375" customWidth="1"/>
    <col min="3346" max="3346" width="13.7109375" bestFit="1" customWidth="1"/>
    <col min="3583" max="3583" width="59.5703125" customWidth="1"/>
    <col min="3584" max="3584" width="10.7109375" customWidth="1"/>
    <col min="3585" max="3586" width="7.85546875" customWidth="1"/>
    <col min="3587" max="3587" width="8" customWidth="1"/>
    <col min="3588" max="3593" width="7.7109375" customWidth="1"/>
    <col min="3594" max="3596" width="0" hidden="1" customWidth="1"/>
    <col min="3597" max="3597" width="10.7109375" customWidth="1"/>
    <col min="3598" max="3599" width="9.7109375" customWidth="1"/>
    <col min="3602" max="3602" width="13.7109375" bestFit="1" customWidth="1"/>
    <col min="3839" max="3839" width="59.5703125" customWidth="1"/>
    <col min="3840" max="3840" width="10.7109375" customWidth="1"/>
    <col min="3841" max="3842" width="7.85546875" customWidth="1"/>
    <col min="3843" max="3843" width="8" customWidth="1"/>
    <col min="3844" max="3849" width="7.7109375" customWidth="1"/>
    <col min="3850" max="3852" width="0" hidden="1" customWidth="1"/>
    <col min="3853" max="3853" width="10.7109375" customWidth="1"/>
    <col min="3854" max="3855" width="9.7109375" customWidth="1"/>
    <col min="3858" max="3858" width="13.7109375" bestFit="1" customWidth="1"/>
    <col min="4095" max="4095" width="59.5703125" customWidth="1"/>
    <col min="4096" max="4096" width="10.7109375" customWidth="1"/>
    <col min="4097" max="4098" width="7.85546875" customWidth="1"/>
    <col min="4099" max="4099" width="8" customWidth="1"/>
    <col min="4100" max="4105" width="7.7109375" customWidth="1"/>
    <col min="4106" max="4108" width="0" hidden="1" customWidth="1"/>
    <col min="4109" max="4109" width="10.7109375" customWidth="1"/>
    <col min="4110" max="4111" width="9.7109375" customWidth="1"/>
    <col min="4114" max="4114" width="13.7109375" bestFit="1" customWidth="1"/>
    <col min="4351" max="4351" width="59.5703125" customWidth="1"/>
    <col min="4352" max="4352" width="10.7109375" customWidth="1"/>
    <col min="4353" max="4354" width="7.85546875" customWidth="1"/>
    <col min="4355" max="4355" width="8" customWidth="1"/>
    <col min="4356" max="4361" width="7.7109375" customWidth="1"/>
    <col min="4362" max="4364" width="0" hidden="1" customWidth="1"/>
    <col min="4365" max="4365" width="10.7109375" customWidth="1"/>
    <col min="4366" max="4367" width="9.7109375" customWidth="1"/>
    <col min="4370" max="4370" width="13.7109375" bestFit="1" customWidth="1"/>
    <col min="4607" max="4607" width="59.5703125" customWidth="1"/>
    <col min="4608" max="4608" width="10.7109375" customWidth="1"/>
    <col min="4609" max="4610" width="7.85546875" customWidth="1"/>
    <col min="4611" max="4611" width="8" customWidth="1"/>
    <col min="4612" max="4617" width="7.7109375" customWidth="1"/>
    <col min="4618" max="4620" width="0" hidden="1" customWidth="1"/>
    <col min="4621" max="4621" width="10.7109375" customWidth="1"/>
    <col min="4622" max="4623" width="9.7109375" customWidth="1"/>
    <col min="4626" max="4626" width="13.7109375" bestFit="1" customWidth="1"/>
    <col min="4863" max="4863" width="59.5703125" customWidth="1"/>
    <col min="4864" max="4864" width="10.7109375" customWidth="1"/>
    <col min="4865" max="4866" width="7.85546875" customWidth="1"/>
    <col min="4867" max="4867" width="8" customWidth="1"/>
    <col min="4868" max="4873" width="7.7109375" customWidth="1"/>
    <col min="4874" max="4876" width="0" hidden="1" customWidth="1"/>
    <col min="4877" max="4877" width="10.7109375" customWidth="1"/>
    <col min="4878" max="4879" width="9.7109375" customWidth="1"/>
    <col min="4882" max="4882" width="13.7109375" bestFit="1" customWidth="1"/>
    <col min="5119" max="5119" width="59.5703125" customWidth="1"/>
    <col min="5120" max="5120" width="10.7109375" customWidth="1"/>
    <col min="5121" max="5122" width="7.85546875" customWidth="1"/>
    <col min="5123" max="5123" width="8" customWidth="1"/>
    <col min="5124" max="5129" width="7.7109375" customWidth="1"/>
    <col min="5130" max="5132" width="0" hidden="1" customWidth="1"/>
    <col min="5133" max="5133" width="10.7109375" customWidth="1"/>
    <col min="5134" max="5135" width="9.7109375" customWidth="1"/>
    <col min="5138" max="5138" width="13.7109375" bestFit="1" customWidth="1"/>
    <col min="5375" max="5375" width="59.5703125" customWidth="1"/>
    <col min="5376" max="5376" width="10.7109375" customWidth="1"/>
    <col min="5377" max="5378" width="7.85546875" customWidth="1"/>
    <col min="5379" max="5379" width="8" customWidth="1"/>
    <col min="5380" max="5385" width="7.7109375" customWidth="1"/>
    <col min="5386" max="5388" width="0" hidden="1" customWidth="1"/>
    <col min="5389" max="5389" width="10.7109375" customWidth="1"/>
    <col min="5390" max="5391" width="9.7109375" customWidth="1"/>
    <col min="5394" max="5394" width="13.7109375" bestFit="1" customWidth="1"/>
    <col min="5631" max="5631" width="59.5703125" customWidth="1"/>
    <col min="5632" max="5632" width="10.7109375" customWidth="1"/>
    <col min="5633" max="5634" width="7.85546875" customWidth="1"/>
    <col min="5635" max="5635" width="8" customWidth="1"/>
    <col min="5636" max="5641" width="7.7109375" customWidth="1"/>
    <col min="5642" max="5644" width="0" hidden="1" customWidth="1"/>
    <col min="5645" max="5645" width="10.7109375" customWidth="1"/>
    <col min="5646" max="5647" width="9.7109375" customWidth="1"/>
    <col min="5650" max="5650" width="13.7109375" bestFit="1" customWidth="1"/>
    <col min="5887" max="5887" width="59.5703125" customWidth="1"/>
    <col min="5888" max="5888" width="10.7109375" customWidth="1"/>
    <col min="5889" max="5890" width="7.85546875" customWidth="1"/>
    <col min="5891" max="5891" width="8" customWidth="1"/>
    <col min="5892" max="5897" width="7.7109375" customWidth="1"/>
    <col min="5898" max="5900" width="0" hidden="1" customWidth="1"/>
    <col min="5901" max="5901" width="10.7109375" customWidth="1"/>
    <col min="5902" max="5903" width="9.7109375" customWidth="1"/>
    <col min="5906" max="5906" width="13.7109375" bestFit="1" customWidth="1"/>
    <col min="6143" max="6143" width="59.5703125" customWidth="1"/>
    <col min="6144" max="6144" width="10.7109375" customWidth="1"/>
    <col min="6145" max="6146" width="7.85546875" customWidth="1"/>
    <col min="6147" max="6147" width="8" customWidth="1"/>
    <col min="6148" max="6153" width="7.7109375" customWidth="1"/>
    <col min="6154" max="6156" width="0" hidden="1" customWidth="1"/>
    <col min="6157" max="6157" width="10.7109375" customWidth="1"/>
    <col min="6158" max="6159" width="9.7109375" customWidth="1"/>
    <col min="6162" max="6162" width="13.7109375" bestFit="1" customWidth="1"/>
    <col min="6399" max="6399" width="59.5703125" customWidth="1"/>
    <col min="6400" max="6400" width="10.7109375" customWidth="1"/>
    <col min="6401" max="6402" width="7.85546875" customWidth="1"/>
    <col min="6403" max="6403" width="8" customWidth="1"/>
    <col min="6404" max="6409" width="7.7109375" customWidth="1"/>
    <col min="6410" max="6412" width="0" hidden="1" customWidth="1"/>
    <col min="6413" max="6413" width="10.7109375" customWidth="1"/>
    <col min="6414" max="6415" width="9.7109375" customWidth="1"/>
    <col min="6418" max="6418" width="13.7109375" bestFit="1" customWidth="1"/>
    <col min="6655" max="6655" width="59.5703125" customWidth="1"/>
    <col min="6656" max="6656" width="10.7109375" customWidth="1"/>
    <col min="6657" max="6658" width="7.85546875" customWidth="1"/>
    <col min="6659" max="6659" width="8" customWidth="1"/>
    <col min="6660" max="6665" width="7.7109375" customWidth="1"/>
    <col min="6666" max="6668" width="0" hidden="1" customWidth="1"/>
    <col min="6669" max="6669" width="10.7109375" customWidth="1"/>
    <col min="6670" max="6671" width="9.7109375" customWidth="1"/>
    <col min="6674" max="6674" width="13.7109375" bestFit="1" customWidth="1"/>
    <col min="6911" max="6911" width="59.5703125" customWidth="1"/>
    <col min="6912" max="6912" width="10.7109375" customWidth="1"/>
    <col min="6913" max="6914" width="7.85546875" customWidth="1"/>
    <col min="6915" max="6915" width="8" customWidth="1"/>
    <col min="6916" max="6921" width="7.7109375" customWidth="1"/>
    <col min="6922" max="6924" width="0" hidden="1" customWidth="1"/>
    <col min="6925" max="6925" width="10.7109375" customWidth="1"/>
    <col min="6926" max="6927" width="9.7109375" customWidth="1"/>
    <col min="6930" max="6930" width="13.7109375" bestFit="1" customWidth="1"/>
    <col min="7167" max="7167" width="59.5703125" customWidth="1"/>
    <col min="7168" max="7168" width="10.7109375" customWidth="1"/>
    <col min="7169" max="7170" width="7.85546875" customWidth="1"/>
    <col min="7171" max="7171" width="8" customWidth="1"/>
    <col min="7172" max="7177" width="7.7109375" customWidth="1"/>
    <col min="7178" max="7180" width="0" hidden="1" customWidth="1"/>
    <col min="7181" max="7181" width="10.7109375" customWidth="1"/>
    <col min="7182" max="7183" width="9.7109375" customWidth="1"/>
    <col min="7186" max="7186" width="13.7109375" bestFit="1" customWidth="1"/>
    <col min="7423" max="7423" width="59.5703125" customWidth="1"/>
    <col min="7424" max="7424" width="10.7109375" customWidth="1"/>
    <col min="7425" max="7426" width="7.85546875" customWidth="1"/>
    <col min="7427" max="7427" width="8" customWidth="1"/>
    <col min="7428" max="7433" width="7.7109375" customWidth="1"/>
    <col min="7434" max="7436" width="0" hidden="1" customWidth="1"/>
    <col min="7437" max="7437" width="10.7109375" customWidth="1"/>
    <col min="7438" max="7439" width="9.7109375" customWidth="1"/>
    <col min="7442" max="7442" width="13.7109375" bestFit="1" customWidth="1"/>
    <col min="7679" max="7679" width="59.5703125" customWidth="1"/>
    <col min="7680" max="7680" width="10.7109375" customWidth="1"/>
    <col min="7681" max="7682" width="7.85546875" customWidth="1"/>
    <col min="7683" max="7683" width="8" customWidth="1"/>
    <col min="7684" max="7689" width="7.7109375" customWidth="1"/>
    <col min="7690" max="7692" width="0" hidden="1" customWidth="1"/>
    <col min="7693" max="7693" width="10.7109375" customWidth="1"/>
    <col min="7694" max="7695" width="9.7109375" customWidth="1"/>
    <col min="7698" max="7698" width="13.7109375" bestFit="1" customWidth="1"/>
    <col min="7935" max="7935" width="59.5703125" customWidth="1"/>
    <col min="7936" max="7936" width="10.7109375" customWidth="1"/>
    <col min="7937" max="7938" width="7.85546875" customWidth="1"/>
    <col min="7939" max="7939" width="8" customWidth="1"/>
    <col min="7940" max="7945" width="7.7109375" customWidth="1"/>
    <col min="7946" max="7948" width="0" hidden="1" customWidth="1"/>
    <col min="7949" max="7949" width="10.7109375" customWidth="1"/>
    <col min="7950" max="7951" width="9.7109375" customWidth="1"/>
    <col min="7954" max="7954" width="13.7109375" bestFit="1" customWidth="1"/>
    <col min="8191" max="8191" width="59.5703125" customWidth="1"/>
    <col min="8192" max="8192" width="10.7109375" customWidth="1"/>
    <col min="8193" max="8194" width="7.85546875" customWidth="1"/>
    <col min="8195" max="8195" width="8" customWidth="1"/>
    <col min="8196" max="8201" width="7.7109375" customWidth="1"/>
    <col min="8202" max="8204" width="0" hidden="1" customWidth="1"/>
    <col min="8205" max="8205" width="10.7109375" customWidth="1"/>
    <col min="8206" max="8207" width="9.7109375" customWidth="1"/>
    <col min="8210" max="8210" width="13.7109375" bestFit="1" customWidth="1"/>
    <col min="8447" max="8447" width="59.5703125" customWidth="1"/>
    <col min="8448" max="8448" width="10.7109375" customWidth="1"/>
    <col min="8449" max="8450" width="7.85546875" customWidth="1"/>
    <col min="8451" max="8451" width="8" customWidth="1"/>
    <col min="8452" max="8457" width="7.7109375" customWidth="1"/>
    <col min="8458" max="8460" width="0" hidden="1" customWidth="1"/>
    <col min="8461" max="8461" width="10.7109375" customWidth="1"/>
    <col min="8462" max="8463" width="9.7109375" customWidth="1"/>
    <col min="8466" max="8466" width="13.7109375" bestFit="1" customWidth="1"/>
    <col min="8703" max="8703" width="59.5703125" customWidth="1"/>
    <col min="8704" max="8704" width="10.7109375" customWidth="1"/>
    <col min="8705" max="8706" width="7.85546875" customWidth="1"/>
    <col min="8707" max="8707" width="8" customWidth="1"/>
    <col min="8708" max="8713" width="7.7109375" customWidth="1"/>
    <col min="8714" max="8716" width="0" hidden="1" customWidth="1"/>
    <col min="8717" max="8717" width="10.7109375" customWidth="1"/>
    <col min="8718" max="8719" width="9.7109375" customWidth="1"/>
    <col min="8722" max="8722" width="13.7109375" bestFit="1" customWidth="1"/>
    <col min="8959" max="8959" width="59.5703125" customWidth="1"/>
    <col min="8960" max="8960" width="10.7109375" customWidth="1"/>
    <col min="8961" max="8962" width="7.85546875" customWidth="1"/>
    <col min="8963" max="8963" width="8" customWidth="1"/>
    <col min="8964" max="8969" width="7.7109375" customWidth="1"/>
    <col min="8970" max="8972" width="0" hidden="1" customWidth="1"/>
    <col min="8973" max="8973" width="10.7109375" customWidth="1"/>
    <col min="8974" max="8975" width="9.7109375" customWidth="1"/>
    <col min="8978" max="8978" width="13.7109375" bestFit="1" customWidth="1"/>
    <col min="9215" max="9215" width="59.5703125" customWidth="1"/>
    <col min="9216" max="9216" width="10.7109375" customWidth="1"/>
    <col min="9217" max="9218" width="7.85546875" customWidth="1"/>
    <col min="9219" max="9219" width="8" customWidth="1"/>
    <col min="9220" max="9225" width="7.7109375" customWidth="1"/>
    <col min="9226" max="9228" width="0" hidden="1" customWidth="1"/>
    <col min="9229" max="9229" width="10.7109375" customWidth="1"/>
    <col min="9230" max="9231" width="9.7109375" customWidth="1"/>
    <col min="9234" max="9234" width="13.7109375" bestFit="1" customWidth="1"/>
    <col min="9471" max="9471" width="59.5703125" customWidth="1"/>
    <col min="9472" max="9472" width="10.7109375" customWidth="1"/>
    <col min="9473" max="9474" width="7.85546875" customWidth="1"/>
    <col min="9475" max="9475" width="8" customWidth="1"/>
    <col min="9476" max="9481" width="7.7109375" customWidth="1"/>
    <col min="9482" max="9484" width="0" hidden="1" customWidth="1"/>
    <col min="9485" max="9485" width="10.7109375" customWidth="1"/>
    <col min="9486" max="9487" width="9.7109375" customWidth="1"/>
    <col min="9490" max="9490" width="13.7109375" bestFit="1" customWidth="1"/>
    <col min="9727" max="9727" width="59.5703125" customWidth="1"/>
    <col min="9728" max="9728" width="10.7109375" customWidth="1"/>
    <col min="9729" max="9730" width="7.85546875" customWidth="1"/>
    <col min="9731" max="9731" width="8" customWidth="1"/>
    <col min="9732" max="9737" width="7.7109375" customWidth="1"/>
    <col min="9738" max="9740" width="0" hidden="1" customWidth="1"/>
    <col min="9741" max="9741" width="10.7109375" customWidth="1"/>
    <col min="9742" max="9743" width="9.7109375" customWidth="1"/>
    <col min="9746" max="9746" width="13.7109375" bestFit="1" customWidth="1"/>
    <col min="9983" max="9983" width="59.5703125" customWidth="1"/>
    <col min="9984" max="9984" width="10.7109375" customWidth="1"/>
    <col min="9985" max="9986" width="7.85546875" customWidth="1"/>
    <col min="9987" max="9987" width="8" customWidth="1"/>
    <col min="9988" max="9993" width="7.7109375" customWidth="1"/>
    <col min="9994" max="9996" width="0" hidden="1" customWidth="1"/>
    <col min="9997" max="9997" width="10.7109375" customWidth="1"/>
    <col min="9998" max="9999" width="9.7109375" customWidth="1"/>
    <col min="10002" max="10002" width="13.7109375" bestFit="1" customWidth="1"/>
    <col min="10239" max="10239" width="59.5703125" customWidth="1"/>
    <col min="10240" max="10240" width="10.7109375" customWidth="1"/>
    <col min="10241" max="10242" width="7.85546875" customWidth="1"/>
    <col min="10243" max="10243" width="8" customWidth="1"/>
    <col min="10244" max="10249" width="7.7109375" customWidth="1"/>
    <col min="10250" max="10252" width="0" hidden="1" customWidth="1"/>
    <col min="10253" max="10253" width="10.7109375" customWidth="1"/>
    <col min="10254" max="10255" width="9.7109375" customWidth="1"/>
    <col min="10258" max="10258" width="13.7109375" bestFit="1" customWidth="1"/>
    <col min="10495" max="10495" width="59.5703125" customWidth="1"/>
    <col min="10496" max="10496" width="10.7109375" customWidth="1"/>
    <col min="10497" max="10498" width="7.85546875" customWidth="1"/>
    <col min="10499" max="10499" width="8" customWidth="1"/>
    <col min="10500" max="10505" width="7.7109375" customWidth="1"/>
    <col min="10506" max="10508" width="0" hidden="1" customWidth="1"/>
    <col min="10509" max="10509" width="10.7109375" customWidth="1"/>
    <col min="10510" max="10511" width="9.7109375" customWidth="1"/>
    <col min="10514" max="10514" width="13.7109375" bestFit="1" customWidth="1"/>
    <col min="10751" max="10751" width="59.5703125" customWidth="1"/>
    <col min="10752" max="10752" width="10.7109375" customWidth="1"/>
    <col min="10753" max="10754" width="7.85546875" customWidth="1"/>
    <col min="10755" max="10755" width="8" customWidth="1"/>
    <col min="10756" max="10761" width="7.7109375" customWidth="1"/>
    <col min="10762" max="10764" width="0" hidden="1" customWidth="1"/>
    <col min="10765" max="10765" width="10.7109375" customWidth="1"/>
    <col min="10766" max="10767" width="9.7109375" customWidth="1"/>
    <col min="10770" max="10770" width="13.7109375" bestFit="1" customWidth="1"/>
    <col min="11007" max="11007" width="59.5703125" customWidth="1"/>
    <col min="11008" max="11008" width="10.7109375" customWidth="1"/>
    <col min="11009" max="11010" width="7.85546875" customWidth="1"/>
    <col min="11011" max="11011" width="8" customWidth="1"/>
    <col min="11012" max="11017" width="7.7109375" customWidth="1"/>
    <col min="11018" max="11020" width="0" hidden="1" customWidth="1"/>
    <col min="11021" max="11021" width="10.7109375" customWidth="1"/>
    <col min="11022" max="11023" width="9.7109375" customWidth="1"/>
    <col min="11026" max="11026" width="13.7109375" bestFit="1" customWidth="1"/>
    <col min="11263" max="11263" width="59.5703125" customWidth="1"/>
    <col min="11264" max="11264" width="10.7109375" customWidth="1"/>
    <col min="11265" max="11266" width="7.85546875" customWidth="1"/>
    <col min="11267" max="11267" width="8" customWidth="1"/>
    <col min="11268" max="11273" width="7.7109375" customWidth="1"/>
    <col min="11274" max="11276" width="0" hidden="1" customWidth="1"/>
    <col min="11277" max="11277" width="10.7109375" customWidth="1"/>
    <col min="11278" max="11279" width="9.7109375" customWidth="1"/>
    <col min="11282" max="11282" width="13.7109375" bestFit="1" customWidth="1"/>
    <col min="11519" max="11519" width="59.5703125" customWidth="1"/>
    <col min="11520" max="11520" width="10.7109375" customWidth="1"/>
    <col min="11521" max="11522" width="7.85546875" customWidth="1"/>
    <col min="11523" max="11523" width="8" customWidth="1"/>
    <col min="11524" max="11529" width="7.7109375" customWidth="1"/>
    <col min="11530" max="11532" width="0" hidden="1" customWidth="1"/>
    <col min="11533" max="11533" width="10.7109375" customWidth="1"/>
    <col min="11534" max="11535" width="9.7109375" customWidth="1"/>
    <col min="11538" max="11538" width="13.7109375" bestFit="1" customWidth="1"/>
    <col min="11775" max="11775" width="59.5703125" customWidth="1"/>
    <col min="11776" max="11776" width="10.7109375" customWidth="1"/>
    <col min="11777" max="11778" width="7.85546875" customWidth="1"/>
    <col min="11779" max="11779" width="8" customWidth="1"/>
    <col min="11780" max="11785" width="7.7109375" customWidth="1"/>
    <col min="11786" max="11788" width="0" hidden="1" customWidth="1"/>
    <col min="11789" max="11789" width="10.7109375" customWidth="1"/>
    <col min="11790" max="11791" width="9.7109375" customWidth="1"/>
    <col min="11794" max="11794" width="13.7109375" bestFit="1" customWidth="1"/>
    <col min="12031" max="12031" width="59.5703125" customWidth="1"/>
    <col min="12032" max="12032" width="10.7109375" customWidth="1"/>
    <col min="12033" max="12034" width="7.85546875" customWidth="1"/>
    <col min="12035" max="12035" width="8" customWidth="1"/>
    <col min="12036" max="12041" width="7.7109375" customWidth="1"/>
    <col min="12042" max="12044" width="0" hidden="1" customWidth="1"/>
    <col min="12045" max="12045" width="10.7109375" customWidth="1"/>
    <col min="12046" max="12047" width="9.7109375" customWidth="1"/>
    <col min="12050" max="12050" width="13.7109375" bestFit="1" customWidth="1"/>
    <col min="12287" max="12287" width="59.5703125" customWidth="1"/>
    <col min="12288" max="12288" width="10.7109375" customWidth="1"/>
    <col min="12289" max="12290" width="7.85546875" customWidth="1"/>
    <col min="12291" max="12291" width="8" customWidth="1"/>
    <col min="12292" max="12297" width="7.7109375" customWidth="1"/>
    <col min="12298" max="12300" width="0" hidden="1" customWidth="1"/>
    <col min="12301" max="12301" width="10.7109375" customWidth="1"/>
    <col min="12302" max="12303" width="9.7109375" customWidth="1"/>
    <col min="12306" max="12306" width="13.7109375" bestFit="1" customWidth="1"/>
    <col min="12543" max="12543" width="59.5703125" customWidth="1"/>
    <col min="12544" max="12544" width="10.7109375" customWidth="1"/>
    <col min="12545" max="12546" width="7.85546875" customWidth="1"/>
    <col min="12547" max="12547" width="8" customWidth="1"/>
    <col min="12548" max="12553" width="7.7109375" customWidth="1"/>
    <col min="12554" max="12556" width="0" hidden="1" customWidth="1"/>
    <col min="12557" max="12557" width="10.7109375" customWidth="1"/>
    <col min="12558" max="12559" width="9.7109375" customWidth="1"/>
    <col min="12562" max="12562" width="13.7109375" bestFit="1" customWidth="1"/>
    <col min="12799" max="12799" width="59.5703125" customWidth="1"/>
    <col min="12800" max="12800" width="10.7109375" customWidth="1"/>
    <col min="12801" max="12802" width="7.85546875" customWidth="1"/>
    <col min="12803" max="12803" width="8" customWidth="1"/>
    <col min="12804" max="12809" width="7.7109375" customWidth="1"/>
    <col min="12810" max="12812" width="0" hidden="1" customWidth="1"/>
    <col min="12813" max="12813" width="10.7109375" customWidth="1"/>
    <col min="12814" max="12815" width="9.7109375" customWidth="1"/>
    <col min="12818" max="12818" width="13.7109375" bestFit="1" customWidth="1"/>
    <col min="13055" max="13055" width="59.5703125" customWidth="1"/>
    <col min="13056" max="13056" width="10.7109375" customWidth="1"/>
    <col min="13057" max="13058" width="7.85546875" customWidth="1"/>
    <col min="13059" max="13059" width="8" customWidth="1"/>
    <col min="13060" max="13065" width="7.7109375" customWidth="1"/>
    <col min="13066" max="13068" width="0" hidden="1" customWidth="1"/>
    <col min="13069" max="13069" width="10.7109375" customWidth="1"/>
    <col min="13070" max="13071" width="9.7109375" customWidth="1"/>
    <col min="13074" max="13074" width="13.7109375" bestFit="1" customWidth="1"/>
    <col min="13311" max="13311" width="59.5703125" customWidth="1"/>
    <col min="13312" max="13312" width="10.7109375" customWidth="1"/>
    <col min="13313" max="13314" width="7.85546875" customWidth="1"/>
    <col min="13315" max="13315" width="8" customWidth="1"/>
    <col min="13316" max="13321" width="7.7109375" customWidth="1"/>
    <col min="13322" max="13324" width="0" hidden="1" customWidth="1"/>
    <col min="13325" max="13325" width="10.7109375" customWidth="1"/>
    <col min="13326" max="13327" width="9.7109375" customWidth="1"/>
    <col min="13330" max="13330" width="13.7109375" bestFit="1" customWidth="1"/>
    <col min="13567" max="13567" width="59.5703125" customWidth="1"/>
    <col min="13568" max="13568" width="10.7109375" customWidth="1"/>
    <col min="13569" max="13570" width="7.85546875" customWidth="1"/>
    <col min="13571" max="13571" width="8" customWidth="1"/>
    <col min="13572" max="13577" width="7.7109375" customWidth="1"/>
    <col min="13578" max="13580" width="0" hidden="1" customWidth="1"/>
    <col min="13581" max="13581" width="10.7109375" customWidth="1"/>
    <col min="13582" max="13583" width="9.7109375" customWidth="1"/>
    <col min="13586" max="13586" width="13.7109375" bestFit="1" customWidth="1"/>
    <col min="13823" max="13823" width="59.5703125" customWidth="1"/>
    <col min="13824" max="13824" width="10.7109375" customWidth="1"/>
    <col min="13825" max="13826" width="7.85546875" customWidth="1"/>
    <col min="13827" max="13827" width="8" customWidth="1"/>
    <col min="13828" max="13833" width="7.7109375" customWidth="1"/>
    <col min="13834" max="13836" width="0" hidden="1" customWidth="1"/>
    <col min="13837" max="13837" width="10.7109375" customWidth="1"/>
    <col min="13838" max="13839" width="9.7109375" customWidth="1"/>
    <col min="13842" max="13842" width="13.7109375" bestFit="1" customWidth="1"/>
    <col min="14079" max="14079" width="59.5703125" customWidth="1"/>
    <col min="14080" max="14080" width="10.7109375" customWidth="1"/>
    <col min="14081" max="14082" width="7.85546875" customWidth="1"/>
    <col min="14083" max="14083" width="8" customWidth="1"/>
    <col min="14084" max="14089" width="7.7109375" customWidth="1"/>
    <col min="14090" max="14092" width="0" hidden="1" customWidth="1"/>
    <col min="14093" max="14093" width="10.7109375" customWidth="1"/>
    <col min="14094" max="14095" width="9.7109375" customWidth="1"/>
    <col min="14098" max="14098" width="13.7109375" bestFit="1" customWidth="1"/>
    <col min="14335" max="14335" width="59.5703125" customWidth="1"/>
    <col min="14336" max="14336" width="10.7109375" customWidth="1"/>
    <col min="14337" max="14338" width="7.85546875" customWidth="1"/>
    <col min="14339" max="14339" width="8" customWidth="1"/>
    <col min="14340" max="14345" width="7.7109375" customWidth="1"/>
    <col min="14346" max="14348" width="0" hidden="1" customWidth="1"/>
    <col min="14349" max="14349" width="10.7109375" customWidth="1"/>
    <col min="14350" max="14351" width="9.7109375" customWidth="1"/>
    <col min="14354" max="14354" width="13.7109375" bestFit="1" customWidth="1"/>
    <col min="14591" max="14591" width="59.5703125" customWidth="1"/>
    <col min="14592" max="14592" width="10.7109375" customWidth="1"/>
    <col min="14593" max="14594" width="7.85546875" customWidth="1"/>
    <col min="14595" max="14595" width="8" customWidth="1"/>
    <col min="14596" max="14601" width="7.7109375" customWidth="1"/>
    <col min="14602" max="14604" width="0" hidden="1" customWidth="1"/>
    <col min="14605" max="14605" width="10.7109375" customWidth="1"/>
    <col min="14606" max="14607" width="9.7109375" customWidth="1"/>
    <col min="14610" max="14610" width="13.7109375" bestFit="1" customWidth="1"/>
    <col min="14847" max="14847" width="59.5703125" customWidth="1"/>
    <col min="14848" max="14848" width="10.7109375" customWidth="1"/>
    <col min="14849" max="14850" width="7.85546875" customWidth="1"/>
    <col min="14851" max="14851" width="8" customWidth="1"/>
    <col min="14852" max="14857" width="7.7109375" customWidth="1"/>
    <col min="14858" max="14860" width="0" hidden="1" customWidth="1"/>
    <col min="14861" max="14861" width="10.7109375" customWidth="1"/>
    <col min="14862" max="14863" width="9.7109375" customWidth="1"/>
    <col min="14866" max="14866" width="13.7109375" bestFit="1" customWidth="1"/>
    <col min="15103" max="15103" width="59.5703125" customWidth="1"/>
    <col min="15104" max="15104" width="10.7109375" customWidth="1"/>
    <col min="15105" max="15106" width="7.85546875" customWidth="1"/>
    <col min="15107" max="15107" width="8" customWidth="1"/>
    <col min="15108" max="15113" width="7.7109375" customWidth="1"/>
    <col min="15114" max="15116" width="0" hidden="1" customWidth="1"/>
    <col min="15117" max="15117" width="10.7109375" customWidth="1"/>
    <col min="15118" max="15119" width="9.7109375" customWidth="1"/>
    <col min="15122" max="15122" width="13.7109375" bestFit="1" customWidth="1"/>
    <col min="15359" max="15359" width="59.5703125" customWidth="1"/>
    <col min="15360" max="15360" width="10.7109375" customWidth="1"/>
    <col min="15361" max="15362" width="7.85546875" customWidth="1"/>
    <col min="15363" max="15363" width="8" customWidth="1"/>
    <col min="15364" max="15369" width="7.7109375" customWidth="1"/>
    <col min="15370" max="15372" width="0" hidden="1" customWidth="1"/>
    <col min="15373" max="15373" width="10.7109375" customWidth="1"/>
    <col min="15374" max="15375" width="9.7109375" customWidth="1"/>
    <col min="15378" max="15378" width="13.7109375" bestFit="1" customWidth="1"/>
    <col min="15615" max="15615" width="59.5703125" customWidth="1"/>
    <col min="15616" max="15616" width="10.7109375" customWidth="1"/>
    <col min="15617" max="15618" width="7.85546875" customWidth="1"/>
    <col min="15619" max="15619" width="8" customWidth="1"/>
    <col min="15620" max="15625" width="7.7109375" customWidth="1"/>
    <col min="15626" max="15628" width="0" hidden="1" customWidth="1"/>
    <col min="15629" max="15629" width="10.7109375" customWidth="1"/>
    <col min="15630" max="15631" width="9.7109375" customWidth="1"/>
    <col min="15634" max="15634" width="13.7109375" bestFit="1" customWidth="1"/>
    <col min="15871" max="15871" width="59.5703125" customWidth="1"/>
    <col min="15872" max="15872" width="10.7109375" customWidth="1"/>
    <col min="15873" max="15874" width="7.85546875" customWidth="1"/>
    <col min="15875" max="15875" width="8" customWidth="1"/>
    <col min="15876" max="15881" width="7.7109375" customWidth="1"/>
    <col min="15882" max="15884" width="0" hidden="1" customWidth="1"/>
    <col min="15885" max="15885" width="10.7109375" customWidth="1"/>
    <col min="15886" max="15887" width="9.7109375" customWidth="1"/>
    <col min="15890" max="15890" width="13.7109375" bestFit="1" customWidth="1"/>
    <col min="16127" max="16127" width="59.5703125" customWidth="1"/>
    <col min="16128" max="16128" width="10.7109375" customWidth="1"/>
    <col min="16129" max="16130" width="7.85546875" customWidth="1"/>
    <col min="16131" max="16131" width="8" customWidth="1"/>
    <col min="16132" max="16137" width="7.7109375" customWidth="1"/>
    <col min="16138" max="16140" width="0" hidden="1" customWidth="1"/>
    <col min="16141" max="16141" width="10.7109375" customWidth="1"/>
    <col min="16142" max="16143" width="9.7109375" customWidth="1"/>
    <col min="16146" max="16146" width="13.7109375" bestFit="1" customWidth="1"/>
  </cols>
  <sheetData>
    <row r="1" spans="1:19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</row>
    <row r="2" spans="1:19" ht="15.75" x14ac:dyDescent="0.25">
      <c r="B2" s="36" t="s">
        <v>61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9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9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1"/>
      <c r="R4" s="1"/>
      <c r="S4" s="1"/>
    </row>
    <row r="5" spans="1:19" ht="21" customHeight="1" x14ac:dyDescent="0.25">
      <c r="B5" s="39" t="s">
        <v>1</v>
      </c>
      <c r="C5" s="31" t="s">
        <v>59</v>
      </c>
      <c r="D5" s="41" t="s">
        <v>2</v>
      </c>
      <c r="E5" s="42"/>
      <c r="F5" s="42"/>
      <c r="G5" s="42"/>
      <c r="H5" s="42"/>
      <c r="I5" s="42"/>
      <c r="J5" s="42"/>
      <c r="K5" s="42"/>
      <c r="L5" s="42"/>
      <c r="M5" s="43"/>
      <c r="N5" s="44" t="s">
        <v>42</v>
      </c>
      <c r="O5" s="45"/>
      <c r="Q5" s="1"/>
      <c r="R5" s="1"/>
      <c r="S5" s="1"/>
    </row>
    <row r="6" spans="1:19" ht="31.5" customHeight="1" x14ac:dyDescent="0.25">
      <c r="A6" s="1"/>
      <c r="B6" s="40"/>
      <c r="C6" s="4" t="s">
        <v>3</v>
      </c>
      <c r="D6" s="4" t="s">
        <v>43</v>
      </c>
      <c r="E6" s="4" t="s">
        <v>44</v>
      </c>
      <c r="F6" s="4" t="s">
        <v>45</v>
      </c>
      <c r="G6" s="4" t="s">
        <v>46</v>
      </c>
      <c r="H6" s="4" t="s">
        <v>47</v>
      </c>
      <c r="I6" s="4" t="s">
        <v>48</v>
      </c>
      <c r="J6" s="4" t="s">
        <v>49</v>
      </c>
      <c r="K6" s="4" t="s">
        <v>50</v>
      </c>
      <c r="L6" s="4" t="s">
        <v>51</v>
      </c>
      <c r="M6" s="4" t="s">
        <v>52</v>
      </c>
      <c r="N6" s="32" t="s">
        <v>6</v>
      </c>
      <c r="O6" s="33" t="s">
        <v>5</v>
      </c>
      <c r="Q6" s="1"/>
      <c r="R6" s="1"/>
      <c r="S6" s="1"/>
    </row>
    <row r="7" spans="1:19" ht="21" customHeight="1" x14ac:dyDescent="0.25">
      <c r="A7" s="1"/>
      <c r="B7" s="8" t="s">
        <v>53</v>
      </c>
      <c r="C7" s="9">
        <f>+C8+C40</f>
        <v>3384.2846100000002</v>
      </c>
      <c r="D7" s="9">
        <f>+D8+D40</f>
        <v>414.77870000000007</v>
      </c>
      <c r="E7" s="9">
        <f t="shared" ref="E7:L7" si="0">+E8+E40</f>
        <v>320.23020000000002</v>
      </c>
      <c r="F7" s="9">
        <f t="shared" si="0"/>
        <v>362.80039999999997</v>
      </c>
      <c r="G7" s="9">
        <f t="shared" si="0"/>
        <v>597.17500000000007</v>
      </c>
      <c r="H7" s="9">
        <f t="shared" si="0"/>
        <v>490.37040000000007</v>
      </c>
      <c r="I7" s="9">
        <f t="shared" si="0"/>
        <v>378.87169999999998</v>
      </c>
      <c r="J7" s="9">
        <f t="shared" si="0"/>
        <v>393.57030000000009</v>
      </c>
      <c r="K7" s="9">
        <f t="shared" si="0"/>
        <v>350.822</v>
      </c>
      <c r="L7" s="9">
        <f t="shared" si="0"/>
        <v>327.70400000000006</v>
      </c>
      <c r="M7" s="9">
        <f>SUM(D7:L7)</f>
        <v>3636.3227000000011</v>
      </c>
      <c r="N7" s="10">
        <f>+M7-C7</f>
        <v>252.03809000000092</v>
      </c>
      <c r="O7" s="34">
        <f>+N7/C7*100</f>
        <v>7.4473077487416441</v>
      </c>
      <c r="Q7" s="13"/>
      <c r="R7" s="13"/>
      <c r="S7" s="1"/>
    </row>
    <row r="8" spans="1:19" ht="21" customHeight="1" x14ac:dyDescent="0.25">
      <c r="A8" s="1"/>
      <c r="B8" s="14" t="s">
        <v>8</v>
      </c>
      <c r="C8" s="15">
        <f>+C9+C12+C16+C17+C24+C32</f>
        <v>3256.99181</v>
      </c>
      <c r="D8" s="15">
        <f>+D9+D12+D16+D17+D24+D32</f>
        <v>399.70040000000006</v>
      </c>
      <c r="E8" s="15">
        <f t="shared" ref="E8:L8" si="1">+E9+E12+E16+E17+E24+E32</f>
        <v>303.59010000000001</v>
      </c>
      <c r="F8" s="15">
        <f t="shared" si="1"/>
        <v>340.80299999999994</v>
      </c>
      <c r="G8" s="15">
        <f t="shared" si="1"/>
        <v>582.19140000000004</v>
      </c>
      <c r="H8" s="15">
        <f t="shared" si="1"/>
        <v>470.43550000000005</v>
      </c>
      <c r="I8" s="15">
        <f t="shared" si="1"/>
        <v>361.75569999999999</v>
      </c>
      <c r="J8" s="15">
        <f t="shared" si="1"/>
        <v>338.32430000000005</v>
      </c>
      <c r="K8" s="15">
        <f t="shared" si="1"/>
        <v>332.6508</v>
      </c>
      <c r="L8" s="15">
        <f t="shared" si="1"/>
        <v>312.45230000000004</v>
      </c>
      <c r="M8" s="15">
        <f>SUM(D8:L8)</f>
        <v>3441.9035000000003</v>
      </c>
      <c r="N8" s="15">
        <f>+M8-C8</f>
        <v>184.91169000000036</v>
      </c>
      <c r="O8" s="17">
        <f>+N8/C8*100</f>
        <v>5.6773765728321051</v>
      </c>
      <c r="Q8" s="13"/>
      <c r="R8" s="13"/>
      <c r="S8" s="13"/>
    </row>
    <row r="9" spans="1:19" ht="21" customHeight="1" x14ac:dyDescent="0.25">
      <c r="A9" s="1"/>
      <c r="B9" s="18" t="s">
        <v>9</v>
      </c>
      <c r="C9" s="15">
        <f>SUM(C10:C11)</f>
        <v>1383.2115999999999</v>
      </c>
      <c r="D9" s="15">
        <f>SUM(D10:D11)</f>
        <v>175.58510000000001</v>
      </c>
      <c r="E9" s="15">
        <f t="shared" ref="E9:L9" si="2">SUM(E10:E11)</f>
        <v>147.51670000000001</v>
      </c>
      <c r="F9" s="15">
        <f t="shared" si="2"/>
        <v>160.75700000000001</v>
      </c>
      <c r="G9" s="15">
        <f t="shared" si="2"/>
        <v>153.71420000000001</v>
      </c>
      <c r="H9" s="15">
        <f t="shared" si="2"/>
        <v>164.67450000000002</v>
      </c>
      <c r="I9" s="15">
        <f t="shared" si="2"/>
        <v>160.87790000000001</v>
      </c>
      <c r="J9" s="15">
        <f t="shared" si="2"/>
        <v>153.77090000000004</v>
      </c>
      <c r="K9" s="15">
        <f t="shared" si="2"/>
        <v>161.2244</v>
      </c>
      <c r="L9" s="15">
        <f t="shared" si="2"/>
        <v>153.1575</v>
      </c>
      <c r="M9" s="15">
        <f>SUM(D9:L9)</f>
        <v>1431.2782000000002</v>
      </c>
      <c r="N9" s="15">
        <f>+M9-C9</f>
        <v>48.066600000000335</v>
      </c>
      <c r="O9" s="17">
        <f>+N9/C9*100</f>
        <v>3.4749997758839171</v>
      </c>
      <c r="Q9" s="13"/>
      <c r="R9" s="13"/>
      <c r="S9" s="13"/>
    </row>
    <row r="10" spans="1:19" ht="12.75" customHeight="1" x14ac:dyDescent="0.25">
      <c r="A10" s="1"/>
      <c r="B10" s="19" t="s">
        <v>10</v>
      </c>
      <c r="C10" s="20">
        <v>665.01700000000005</v>
      </c>
      <c r="D10" s="20">
        <v>93.400300000000016</v>
      </c>
      <c r="E10" s="20">
        <v>73.648800000000008</v>
      </c>
      <c r="F10" s="20">
        <v>71.001000000000005</v>
      </c>
      <c r="G10" s="20">
        <v>77.716400000000021</v>
      </c>
      <c r="H10" s="20">
        <v>76.726399999999998</v>
      </c>
      <c r="I10" s="20">
        <v>75.608500000000021</v>
      </c>
      <c r="J10" s="20">
        <v>72.349800000000016</v>
      </c>
      <c r="K10" s="20">
        <v>74.672699999999992</v>
      </c>
      <c r="L10" s="20">
        <v>72.339600000000004</v>
      </c>
      <c r="M10" s="20">
        <f>SUM(D10:L10)</f>
        <v>687.46350000000018</v>
      </c>
      <c r="N10" s="20">
        <f>+M10-C10</f>
        <v>22.446500000000128</v>
      </c>
      <c r="O10" s="22">
        <f>+N10/C10*100</f>
        <v>3.3753272472733973</v>
      </c>
      <c r="Q10" s="13"/>
      <c r="R10" s="13"/>
      <c r="S10" s="13"/>
    </row>
    <row r="11" spans="1:19" ht="12.75" customHeight="1" x14ac:dyDescent="0.25">
      <c r="A11" s="1"/>
      <c r="B11" s="19" t="s">
        <v>11</v>
      </c>
      <c r="C11" s="20">
        <v>718.19459999999981</v>
      </c>
      <c r="D11" s="20">
        <v>82.18480000000001</v>
      </c>
      <c r="E11" s="20">
        <v>73.867899999999992</v>
      </c>
      <c r="F11" s="20">
        <v>89.756</v>
      </c>
      <c r="G11" s="20">
        <v>75.997799999999998</v>
      </c>
      <c r="H11" s="20">
        <v>87.948100000000011</v>
      </c>
      <c r="I11" s="20">
        <v>85.269400000000005</v>
      </c>
      <c r="J11" s="20">
        <v>81.42110000000001</v>
      </c>
      <c r="K11" s="20">
        <v>86.551699999999997</v>
      </c>
      <c r="L11" s="20">
        <v>80.817899999999995</v>
      </c>
      <c r="M11" s="20">
        <f>SUM(D11:L11)</f>
        <v>743.81470000000002</v>
      </c>
      <c r="N11" s="20">
        <f>+M11-C11</f>
        <v>25.620100000000207</v>
      </c>
      <c r="O11" s="22">
        <f>+N11/C11*100</f>
        <v>3.5672922074323883</v>
      </c>
      <c r="Q11" s="13"/>
      <c r="R11" s="13"/>
      <c r="S11" s="13"/>
    </row>
    <row r="12" spans="1:19" ht="21" customHeight="1" x14ac:dyDescent="0.25">
      <c r="A12" s="1"/>
      <c r="B12" s="18" t="s">
        <v>12</v>
      </c>
      <c r="C12" s="15">
        <f>SUM(C13:C15)</f>
        <v>1359.6137000000001</v>
      </c>
      <c r="D12" s="15">
        <f>SUM(D13:D15)</f>
        <v>162.44810000000001</v>
      </c>
      <c r="E12" s="15">
        <f t="shared" ref="E12:L12" si="3">SUM(E13:E15)</f>
        <v>104.58199999999999</v>
      </c>
      <c r="F12" s="15">
        <f t="shared" si="3"/>
        <v>121.21109999999999</v>
      </c>
      <c r="G12" s="15">
        <f t="shared" si="3"/>
        <v>333.14050000000003</v>
      </c>
      <c r="H12" s="15">
        <f t="shared" si="3"/>
        <v>223.0515</v>
      </c>
      <c r="I12" s="15">
        <f t="shared" si="3"/>
        <v>142.5067</v>
      </c>
      <c r="J12" s="15">
        <f t="shared" si="3"/>
        <v>128.5266</v>
      </c>
      <c r="K12" s="15">
        <f t="shared" si="3"/>
        <v>112.2814</v>
      </c>
      <c r="L12" s="15">
        <f t="shared" si="3"/>
        <v>102.84520000000001</v>
      </c>
      <c r="M12" s="15">
        <f>SUM(D12:L12)</f>
        <v>1430.5931</v>
      </c>
      <c r="N12" s="15">
        <f>+M12-C12</f>
        <v>70.979399999999941</v>
      </c>
      <c r="O12" s="17">
        <f>+N12/C12*100</f>
        <v>5.2205563977473846</v>
      </c>
      <c r="Q12" s="13"/>
      <c r="R12" s="13"/>
      <c r="S12" s="13"/>
    </row>
    <row r="13" spans="1:19" ht="12.75" customHeight="1" x14ac:dyDescent="0.25">
      <c r="A13" s="1"/>
      <c r="B13" s="19" t="s">
        <v>10</v>
      </c>
      <c r="C13" s="20">
        <v>420.88730000000004</v>
      </c>
      <c r="D13" s="20">
        <v>1.7259</v>
      </c>
      <c r="E13" s="20">
        <v>2.6334</v>
      </c>
      <c r="F13" s="20">
        <v>17.8414</v>
      </c>
      <c r="G13" s="20">
        <v>220.709</v>
      </c>
      <c r="H13" s="20">
        <v>128.3476</v>
      </c>
      <c r="I13" s="20">
        <v>42.557900000000004</v>
      </c>
      <c r="J13" s="20">
        <v>10.496</v>
      </c>
      <c r="K13" s="20">
        <v>11.6228</v>
      </c>
      <c r="L13" s="20">
        <v>8.9652000000000012</v>
      </c>
      <c r="M13" s="20">
        <f>SUM(D13:L13)</f>
        <v>444.89919999999995</v>
      </c>
      <c r="N13" s="20">
        <f>+M13-C13</f>
        <v>24.011899999999912</v>
      </c>
      <c r="O13" s="22">
        <f>+N13/C13*100</f>
        <v>5.7050664156414106</v>
      </c>
      <c r="Q13" s="13"/>
      <c r="R13" s="13"/>
      <c r="S13" s="13"/>
    </row>
    <row r="14" spans="1:19" ht="12.75" customHeight="1" x14ac:dyDescent="0.25">
      <c r="A14" s="1"/>
      <c r="B14" s="19" t="s">
        <v>13</v>
      </c>
      <c r="C14" s="20">
        <v>631.70620000000008</v>
      </c>
      <c r="D14" s="20">
        <v>111.70309999999999</v>
      </c>
      <c r="E14" s="20">
        <v>62.562199999999997</v>
      </c>
      <c r="F14" s="20">
        <v>66.33189999999999</v>
      </c>
      <c r="G14" s="20">
        <v>74.094399999999993</v>
      </c>
      <c r="H14" s="20">
        <v>67.746800000000007</v>
      </c>
      <c r="I14" s="20">
        <v>70.270499999999984</v>
      </c>
      <c r="J14" s="20">
        <v>87.390599999999992</v>
      </c>
      <c r="K14" s="20">
        <v>68.552600000000012</v>
      </c>
      <c r="L14" s="20">
        <v>59.602899999999998</v>
      </c>
      <c r="M14" s="20">
        <f>SUM(D14:L14)</f>
        <v>668.25499999999988</v>
      </c>
      <c r="N14" s="20">
        <f>+M14-C14</f>
        <v>36.548799999999801</v>
      </c>
      <c r="O14" s="22">
        <f>+N14/C14*100</f>
        <v>5.7857276056495568</v>
      </c>
      <c r="Q14" s="13"/>
      <c r="R14" s="13"/>
      <c r="S14" s="13"/>
    </row>
    <row r="15" spans="1:19" ht="12.75" customHeight="1" x14ac:dyDescent="0.25">
      <c r="A15" s="1"/>
      <c r="B15" s="19" t="s">
        <v>14</v>
      </c>
      <c r="C15" s="20">
        <v>307.02019999999999</v>
      </c>
      <c r="D15" s="20">
        <v>49.019100000000009</v>
      </c>
      <c r="E15" s="20">
        <v>39.386399999999995</v>
      </c>
      <c r="F15" s="20">
        <v>37.037799999999997</v>
      </c>
      <c r="G15" s="20">
        <v>38.3371</v>
      </c>
      <c r="H15" s="20">
        <v>26.957100000000001</v>
      </c>
      <c r="I15" s="20">
        <v>29.6783</v>
      </c>
      <c r="J15" s="20">
        <v>30.640000000000004</v>
      </c>
      <c r="K15" s="20">
        <v>32.105999999999995</v>
      </c>
      <c r="L15" s="20">
        <v>34.277099999999997</v>
      </c>
      <c r="M15" s="20">
        <f>SUM(D15:L15)</f>
        <v>317.43889999999999</v>
      </c>
      <c r="N15" s="20">
        <f>+M15-C15</f>
        <v>10.418700000000001</v>
      </c>
      <c r="O15" s="22">
        <f>+N15/C15*100</f>
        <v>3.3934900700344799</v>
      </c>
      <c r="Q15" s="13"/>
      <c r="R15" s="13"/>
      <c r="S15" s="13"/>
    </row>
    <row r="16" spans="1:19" ht="21" customHeight="1" x14ac:dyDescent="0.25">
      <c r="A16" s="1"/>
      <c r="B16" s="18" t="s">
        <v>54</v>
      </c>
      <c r="C16" s="15">
        <v>149.22060000000002</v>
      </c>
      <c r="D16" s="15">
        <v>15.856600000000002</v>
      </c>
      <c r="E16" s="15">
        <v>15.435600000000001</v>
      </c>
      <c r="F16" s="15">
        <v>17.613699999999998</v>
      </c>
      <c r="G16" s="15">
        <v>14.2247</v>
      </c>
      <c r="H16" s="15">
        <v>18.452399999999997</v>
      </c>
      <c r="I16" s="15">
        <v>16.920899999999996</v>
      </c>
      <c r="J16" s="15">
        <v>16.406599999999997</v>
      </c>
      <c r="K16" s="15">
        <v>18.9694</v>
      </c>
      <c r="L16" s="15">
        <v>16.275400000000001</v>
      </c>
      <c r="M16" s="15">
        <f>SUM(D16:L16)</f>
        <v>150.15529999999998</v>
      </c>
      <c r="N16" s="15">
        <f>+M16-C16</f>
        <v>0.93469999999996389</v>
      </c>
      <c r="O16" s="17">
        <f>+N16/C16*100</f>
        <v>0.62638804561834216</v>
      </c>
      <c r="P16" s="51"/>
      <c r="Q16" s="13"/>
      <c r="R16" s="13"/>
      <c r="S16" s="13"/>
    </row>
    <row r="17" spans="1:19" ht="21" customHeight="1" x14ac:dyDescent="0.25">
      <c r="A17" s="1"/>
      <c r="B17" s="18" t="s">
        <v>16</v>
      </c>
      <c r="C17" s="15">
        <f>SUM(C18:C23)</f>
        <v>124.80921000000001</v>
      </c>
      <c r="D17" s="15">
        <f>SUM(D18:D23)</f>
        <v>16.504799999999999</v>
      </c>
      <c r="E17" s="15">
        <f t="shared" ref="E17:L17" si="4">SUM(E18:E23)</f>
        <v>10.828499999999998</v>
      </c>
      <c r="F17" s="15">
        <f t="shared" si="4"/>
        <v>13.0116</v>
      </c>
      <c r="G17" s="15">
        <f t="shared" si="4"/>
        <v>15.129299999999997</v>
      </c>
      <c r="H17" s="15">
        <f t="shared" si="4"/>
        <v>14.956299999999999</v>
      </c>
      <c r="I17" s="15">
        <f t="shared" si="4"/>
        <v>14.276300000000001</v>
      </c>
      <c r="J17" s="15">
        <f t="shared" si="4"/>
        <v>13.124499999999999</v>
      </c>
      <c r="K17" s="15">
        <f t="shared" si="4"/>
        <v>13.698099999999998</v>
      </c>
      <c r="L17" s="15">
        <f t="shared" si="4"/>
        <v>14.455300000000001</v>
      </c>
      <c r="M17" s="15">
        <f>SUM(D17:L17)</f>
        <v>125.9847</v>
      </c>
      <c r="N17" s="15">
        <f>+M17-C17</f>
        <v>1.1754899999999964</v>
      </c>
      <c r="O17" s="17">
        <f>+N17/C17*100</f>
        <v>0.94182953325319207</v>
      </c>
      <c r="P17" s="51"/>
      <c r="Q17" s="13"/>
      <c r="R17" s="13"/>
      <c r="S17" s="13"/>
    </row>
    <row r="18" spans="1:19" ht="12.75" customHeight="1" x14ac:dyDescent="0.25">
      <c r="A18" s="1"/>
      <c r="B18" s="19" t="s">
        <v>17</v>
      </c>
      <c r="C18" s="20">
        <v>14.49441</v>
      </c>
      <c r="D18" s="20">
        <v>1.9774</v>
      </c>
      <c r="E18" s="20">
        <v>1.2606000000000002</v>
      </c>
      <c r="F18" s="20">
        <v>1.4955999999999998</v>
      </c>
      <c r="G18" s="20">
        <v>1.9148999999999998</v>
      </c>
      <c r="H18" s="20">
        <v>1.9498000000000002</v>
      </c>
      <c r="I18" s="20">
        <v>1.5473999999999999</v>
      </c>
      <c r="J18" s="20">
        <v>1.6764999999999994</v>
      </c>
      <c r="K18" s="20">
        <v>1.4430000000000001</v>
      </c>
      <c r="L18" s="20">
        <v>1.7528999999999999</v>
      </c>
      <c r="M18" s="20">
        <f>SUM(D18:L18)</f>
        <v>15.018099999999999</v>
      </c>
      <c r="N18" s="20">
        <f>+M18-C18</f>
        <v>0.52368999999999843</v>
      </c>
      <c r="O18" s="22">
        <f>+N18/C18*100</f>
        <v>3.6130480647366703</v>
      </c>
      <c r="P18" s="51"/>
      <c r="Q18" s="13"/>
      <c r="R18" s="13"/>
      <c r="S18" s="13"/>
    </row>
    <row r="19" spans="1:19" ht="12.75" customHeight="1" x14ac:dyDescent="0.25">
      <c r="A19" s="1"/>
      <c r="B19" s="19" t="s">
        <v>18</v>
      </c>
      <c r="C19" s="20">
        <v>45.191800000000001</v>
      </c>
      <c r="D19" s="20">
        <v>7.4220999999999986</v>
      </c>
      <c r="E19" s="20">
        <v>4.2471999999999994</v>
      </c>
      <c r="F19" s="20">
        <v>4.4820000000000002</v>
      </c>
      <c r="G19" s="20">
        <v>5.6501999999999999</v>
      </c>
      <c r="H19" s="20">
        <v>5.3243999999999998</v>
      </c>
      <c r="I19" s="20">
        <v>5.3732999999999995</v>
      </c>
      <c r="J19" s="20">
        <v>4.8440000000000003</v>
      </c>
      <c r="K19" s="20">
        <v>5.2614999999999998</v>
      </c>
      <c r="L19" s="20">
        <v>5.3505000000000003</v>
      </c>
      <c r="M19" s="20">
        <f>SUM(D19:L19)</f>
        <v>47.955199999999991</v>
      </c>
      <c r="N19" s="20">
        <f>+M19-C19</f>
        <v>2.7633999999999901</v>
      </c>
      <c r="O19" s="22">
        <f>+N19/C19*100</f>
        <v>6.1148261410255627</v>
      </c>
      <c r="P19" s="51"/>
      <c r="Q19" s="13"/>
      <c r="R19" s="13"/>
      <c r="S19" s="13"/>
    </row>
    <row r="20" spans="1:19" ht="12.75" customHeight="1" x14ac:dyDescent="0.25">
      <c r="A20" s="1"/>
      <c r="B20" s="19" t="s">
        <v>19</v>
      </c>
      <c r="C20" s="20">
        <v>20.570400000000003</v>
      </c>
      <c r="D20" s="20">
        <v>2.2459000000000002</v>
      </c>
      <c r="E20" s="20">
        <v>1.3247</v>
      </c>
      <c r="F20" s="20">
        <v>2.5353000000000003</v>
      </c>
      <c r="G20" s="20">
        <v>2.3629000000000002</v>
      </c>
      <c r="H20" s="20">
        <v>2.5328000000000004</v>
      </c>
      <c r="I20" s="20">
        <v>2.39</v>
      </c>
      <c r="J20" s="20">
        <v>1.8130999999999999</v>
      </c>
      <c r="K20" s="20">
        <v>2.0263</v>
      </c>
      <c r="L20" s="20">
        <v>2.2284999999999999</v>
      </c>
      <c r="M20" s="20">
        <f>SUM(D20:L20)</f>
        <v>19.459500000000002</v>
      </c>
      <c r="N20" s="20">
        <f>+M20-C20</f>
        <v>-1.1109000000000009</v>
      </c>
      <c r="O20" s="22">
        <f>+N20/C20*100</f>
        <v>-5.4004783572511998</v>
      </c>
      <c r="P20" s="51"/>
      <c r="Q20" s="13"/>
      <c r="R20" s="13"/>
      <c r="S20" s="13"/>
    </row>
    <row r="21" spans="1:19" ht="12.75" customHeight="1" x14ac:dyDescent="0.25">
      <c r="A21" s="1"/>
      <c r="B21" s="19" t="s">
        <v>20</v>
      </c>
      <c r="C21" s="20">
        <v>36.907899999999998</v>
      </c>
      <c r="D21" s="20">
        <v>4.2908999999999997</v>
      </c>
      <c r="E21" s="20">
        <v>3.5788999999999995</v>
      </c>
      <c r="F21" s="20">
        <v>4.0885999999999996</v>
      </c>
      <c r="G21" s="20">
        <v>4.3816999999999986</v>
      </c>
      <c r="H21" s="20">
        <v>4.4565999999999999</v>
      </c>
      <c r="I21" s="20">
        <v>4.1754000000000007</v>
      </c>
      <c r="J21" s="20">
        <v>3.9383999999999997</v>
      </c>
      <c r="K21" s="20">
        <v>4.0459000000000005</v>
      </c>
      <c r="L21" s="20">
        <v>4.1471</v>
      </c>
      <c r="M21" s="20">
        <f>SUM(D21:L21)</f>
        <v>37.103500000000004</v>
      </c>
      <c r="N21" s="20">
        <f>+M21-C21</f>
        <v>0.19560000000000599</v>
      </c>
      <c r="O21" s="22">
        <f>+N21/C21*100</f>
        <v>0.52996783886378251</v>
      </c>
      <c r="P21" s="51"/>
      <c r="Q21" s="13"/>
      <c r="R21" s="13"/>
      <c r="S21" s="13"/>
    </row>
    <row r="22" spans="1:19" ht="12.75" customHeight="1" x14ac:dyDescent="0.25">
      <c r="A22" s="1"/>
      <c r="B22" s="19" t="s">
        <v>21</v>
      </c>
      <c r="C22" s="20">
        <v>0.73350000000000015</v>
      </c>
      <c r="D22" s="20">
        <v>0.11159999999999999</v>
      </c>
      <c r="E22" s="20">
        <v>5.8900000000000008E-2</v>
      </c>
      <c r="F22" s="20">
        <v>5.9200000000000003E-2</v>
      </c>
      <c r="G22" s="20">
        <v>7.3400000000000007E-2</v>
      </c>
      <c r="H22" s="20">
        <v>3.3799999999999997E-2</v>
      </c>
      <c r="I22" s="20">
        <v>5.3500000000000006E-2</v>
      </c>
      <c r="J22" s="20">
        <v>8.1100000000000005E-2</v>
      </c>
      <c r="K22" s="20">
        <v>4.3299999999999998E-2</v>
      </c>
      <c r="L22" s="20">
        <v>5.4299999999999994E-2</v>
      </c>
      <c r="M22" s="20">
        <f>SUM(D22:L22)</f>
        <v>0.56909999999999994</v>
      </c>
      <c r="N22" s="20">
        <f>+M22-C22</f>
        <v>-0.16440000000000021</v>
      </c>
      <c r="O22" s="22">
        <f>+N22/C22*100</f>
        <v>-22.413087934560352</v>
      </c>
      <c r="P22" s="51"/>
      <c r="Q22" s="13"/>
      <c r="R22" s="13"/>
      <c r="S22" s="13"/>
    </row>
    <row r="23" spans="1:19" ht="12.75" customHeight="1" x14ac:dyDescent="0.25">
      <c r="A23" s="1"/>
      <c r="B23" s="19" t="s">
        <v>22</v>
      </c>
      <c r="C23" s="20">
        <v>6.9112</v>
      </c>
      <c r="D23" s="20">
        <v>0.45690000000000003</v>
      </c>
      <c r="E23" s="20">
        <v>0.35819999999999996</v>
      </c>
      <c r="F23" s="20">
        <v>0.35089999999999999</v>
      </c>
      <c r="G23" s="20">
        <v>0.74620000000000009</v>
      </c>
      <c r="H23" s="20">
        <v>0.65889999999999993</v>
      </c>
      <c r="I23" s="20">
        <v>0.73670000000000002</v>
      </c>
      <c r="J23" s="20">
        <v>0.77140000000000009</v>
      </c>
      <c r="K23" s="20">
        <v>0.87809999999999988</v>
      </c>
      <c r="L23" s="20">
        <v>0.92200000000000004</v>
      </c>
      <c r="M23" s="20">
        <f>SUM(D23:L23)</f>
        <v>5.8792999999999997</v>
      </c>
      <c r="N23" s="20">
        <f>+M23-C23</f>
        <v>-1.0319000000000003</v>
      </c>
      <c r="O23" s="22">
        <f>+N23/C23*100</f>
        <v>-14.930836902419264</v>
      </c>
      <c r="P23" s="51"/>
      <c r="Q23" s="13"/>
      <c r="R23" s="13"/>
      <c r="S23" s="13"/>
    </row>
    <row r="24" spans="1:19" ht="21" customHeight="1" x14ac:dyDescent="0.25">
      <c r="A24" s="1"/>
      <c r="B24" s="18" t="s">
        <v>23</v>
      </c>
      <c r="C24" s="15">
        <f>SUM(C25:C29)</f>
        <v>91.468600000000009</v>
      </c>
      <c r="D24" s="15">
        <f>SUM(D25:D29)</f>
        <v>11.742899999999999</v>
      </c>
      <c r="E24" s="15">
        <f>SUM(E25:E29)</f>
        <v>10.1654</v>
      </c>
      <c r="F24" s="15">
        <f>SUM(F25:F29)</f>
        <v>10.095400000000001</v>
      </c>
      <c r="G24" s="15">
        <f t="shared" ref="G24:L24" si="5">SUM(G25:G29)</f>
        <v>10.0458</v>
      </c>
      <c r="H24" s="15">
        <f t="shared" si="5"/>
        <v>9.2440999999999995</v>
      </c>
      <c r="I24" s="15">
        <f t="shared" si="5"/>
        <v>10.943800000000001</v>
      </c>
      <c r="J24" s="15">
        <f t="shared" si="5"/>
        <v>10.3369</v>
      </c>
      <c r="K24" s="15">
        <f t="shared" si="5"/>
        <v>9.4393999999999991</v>
      </c>
      <c r="L24" s="15">
        <f t="shared" si="5"/>
        <v>9.9201999999999995</v>
      </c>
      <c r="M24" s="15">
        <f>SUM(D24:L24)</f>
        <v>91.933899999999994</v>
      </c>
      <c r="N24" s="15">
        <f>+M24-C24</f>
        <v>0.46529999999998495</v>
      </c>
      <c r="O24" s="17">
        <f>+N24/C24*100</f>
        <v>0.5086991601489308</v>
      </c>
      <c r="P24" s="51"/>
      <c r="Q24" s="13"/>
      <c r="R24" s="13"/>
      <c r="S24" s="13"/>
    </row>
    <row r="25" spans="1:19" ht="12.75" customHeight="1" x14ac:dyDescent="0.25">
      <c r="A25" s="1"/>
      <c r="B25" s="19" t="s">
        <v>24</v>
      </c>
      <c r="C25" s="20">
        <v>16.183</v>
      </c>
      <c r="D25" s="20">
        <v>2.0036</v>
      </c>
      <c r="E25" s="20">
        <v>1.7893000000000001</v>
      </c>
      <c r="F25" s="20">
        <v>2.1957000000000004</v>
      </c>
      <c r="G25" s="20">
        <v>1.5391999999999999</v>
      </c>
      <c r="H25" s="20">
        <v>1.6112000000000002</v>
      </c>
      <c r="I25" s="20">
        <v>2.2847</v>
      </c>
      <c r="J25" s="20">
        <v>1.929</v>
      </c>
      <c r="K25" s="20">
        <v>1.5070999999999999</v>
      </c>
      <c r="L25" s="20">
        <v>1.8014000000000001</v>
      </c>
      <c r="M25" s="20">
        <f>SUM(D25:L25)</f>
        <v>16.661200000000001</v>
      </c>
      <c r="N25" s="20">
        <f>+M25-C25</f>
        <v>0.47820000000000107</v>
      </c>
      <c r="O25" s="22">
        <f>+N25/C25*100</f>
        <v>2.9549527281715444</v>
      </c>
      <c r="P25" s="51"/>
      <c r="Q25" s="13"/>
      <c r="R25" s="13"/>
      <c r="S25" s="13"/>
    </row>
    <row r="26" spans="1:19" ht="12.75" customHeight="1" x14ac:dyDescent="0.25">
      <c r="A26" s="1"/>
      <c r="B26" s="19" t="s">
        <v>25</v>
      </c>
      <c r="C26" s="20">
        <v>1.0429999999999999</v>
      </c>
      <c r="D26" s="20">
        <v>0.10929999999999998</v>
      </c>
      <c r="E26" s="20">
        <v>0.1182</v>
      </c>
      <c r="F26" s="20">
        <v>0.1386</v>
      </c>
      <c r="G26" s="20">
        <v>0.1205</v>
      </c>
      <c r="H26" s="20">
        <v>0.11379999999999998</v>
      </c>
      <c r="I26" s="20">
        <v>0.20439999999999997</v>
      </c>
      <c r="J26" s="20">
        <v>0.2324</v>
      </c>
      <c r="K26" s="20">
        <v>0.16560000000000002</v>
      </c>
      <c r="L26" s="20">
        <v>8.8800000000000004E-2</v>
      </c>
      <c r="M26" s="20">
        <f>SUM(D26:L26)</f>
        <v>1.2915999999999999</v>
      </c>
      <c r="N26" s="20">
        <f>+M26-C26</f>
        <v>0.24859999999999993</v>
      </c>
      <c r="O26" s="22">
        <f>+N26/C26*100</f>
        <v>23.835091083413225</v>
      </c>
      <c r="P26" s="51"/>
      <c r="Q26" s="13"/>
      <c r="R26" s="13"/>
      <c r="S26" s="13"/>
    </row>
    <row r="27" spans="1:19" ht="12.75" hidden="1" customHeight="1" x14ac:dyDescent="0.25">
      <c r="A27" s="1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>
        <f>SUM(D27:L27)</f>
        <v>0</v>
      </c>
      <c r="N27" s="20">
        <f>+M27-C27</f>
        <v>0</v>
      </c>
      <c r="O27" s="24" t="e">
        <f>+N27/C27*100</f>
        <v>#DIV/0!</v>
      </c>
      <c r="P27" s="51"/>
      <c r="Q27" s="13"/>
      <c r="R27" s="13"/>
      <c r="S27" s="13"/>
    </row>
    <row r="28" spans="1:19" ht="12.75" customHeight="1" x14ac:dyDescent="0.25">
      <c r="A28" s="1"/>
      <c r="B28" s="19" t="s">
        <v>27</v>
      </c>
      <c r="C28" s="20">
        <v>10.298999999999999</v>
      </c>
      <c r="D28" s="20">
        <v>1.1367</v>
      </c>
      <c r="E28" s="20">
        <v>0.99399999999999999</v>
      </c>
      <c r="F28" s="20">
        <v>1.1836</v>
      </c>
      <c r="G28" s="20">
        <v>0.9265000000000001</v>
      </c>
      <c r="H28" s="20">
        <v>1.1848999999999998</v>
      </c>
      <c r="I28" s="20">
        <v>1.2073</v>
      </c>
      <c r="J28" s="20">
        <v>1.2097</v>
      </c>
      <c r="K28" s="20">
        <v>1.1043999999999998</v>
      </c>
      <c r="L28" s="20">
        <v>1.0688</v>
      </c>
      <c r="M28" s="20">
        <f>SUM(D28:L28)</f>
        <v>10.015899999999998</v>
      </c>
      <c r="N28" s="20">
        <f>+M28-C28</f>
        <v>-0.28310000000000102</v>
      </c>
      <c r="O28" s="22">
        <f>+N28/C28*100</f>
        <v>-2.7488105641324498</v>
      </c>
      <c r="P28" s="51"/>
      <c r="Q28" s="13"/>
      <c r="R28" s="13"/>
      <c r="S28" s="13"/>
    </row>
    <row r="29" spans="1:19" ht="12.75" customHeight="1" x14ac:dyDescent="0.25">
      <c r="A29" s="1"/>
      <c r="B29" s="19" t="s">
        <v>28</v>
      </c>
      <c r="C29" s="20">
        <f>+C30+C31</f>
        <v>63.943600000000004</v>
      </c>
      <c r="D29" s="20">
        <f>+D30+D31</f>
        <v>8.4932999999999996</v>
      </c>
      <c r="E29" s="20">
        <f t="shared" ref="E29:L29" si="6">+E30+E31</f>
        <v>7.2638999999999996</v>
      </c>
      <c r="F29" s="20">
        <f t="shared" si="6"/>
        <v>6.5775000000000006</v>
      </c>
      <c r="G29" s="20">
        <f t="shared" si="6"/>
        <v>7.4596</v>
      </c>
      <c r="H29" s="20">
        <f t="shared" si="6"/>
        <v>6.3341999999999992</v>
      </c>
      <c r="I29" s="20">
        <f t="shared" si="6"/>
        <v>7.2474000000000016</v>
      </c>
      <c r="J29" s="20">
        <f t="shared" si="6"/>
        <v>6.9657999999999998</v>
      </c>
      <c r="K29" s="20">
        <f t="shared" si="6"/>
        <v>6.6623000000000001</v>
      </c>
      <c r="L29" s="20">
        <f t="shared" si="6"/>
        <v>6.9611999999999998</v>
      </c>
      <c r="M29" s="20">
        <f>SUM(D29:L29)</f>
        <v>63.965200000000003</v>
      </c>
      <c r="N29" s="20">
        <f>+M29-C29</f>
        <v>2.1599999999999397E-2</v>
      </c>
      <c r="O29" s="22">
        <f>+N29/C29*100</f>
        <v>3.3779768420919988E-2</v>
      </c>
      <c r="P29" s="51"/>
      <c r="Q29" s="13"/>
      <c r="R29" s="13"/>
      <c r="S29" s="13"/>
    </row>
    <row r="30" spans="1:19" ht="12.75" customHeight="1" x14ac:dyDescent="0.25">
      <c r="A30" s="1"/>
      <c r="B30" s="25" t="s">
        <v>29</v>
      </c>
      <c r="C30" s="20">
        <v>40.739200000000004</v>
      </c>
      <c r="D30" s="20">
        <v>5.4525999999999994</v>
      </c>
      <c r="E30" s="20">
        <v>4.3100999999999994</v>
      </c>
      <c r="F30" s="20">
        <v>4.1082999999999998</v>
      </c>
      <c r="G30" s="20">
        <v>4.7717999999999998</v>
      </c>
      <c r="H30" s="20">
        <v>3.9711999999999996</v>
      </c>
      <c r="I30" s="20">
        <v>4.4498000000000015</v>
      </c>
      <c r="J30" s="20">
        <v>4.3836000000000004</v>
      </c>
      <c r="K30" s="20">
        <v>4.1377999999999995</v>
      </c>
      <c r="L30" s="20">
        <v>4.3266</v>
      </c>
      <c r="M30" s="20">
        <f>SUM(D30:L30)</f>
        <v>39.911799999999999</v>
      </c>
      <c r="N30" s="20">
        <f>+M30-C30</f>
        <v>-0.82740000000000435</v>
      </c>
      <c r="O30" s="22">
        <f>+N30/C30*100</f>
        <v>-2.030967716597293</v>
      </c>
      <c r="P30" s="51"/>
      <c r="Q30" s="13"/>
      <c r="R30" s="13"/>
      <c r="S30" s="13"/>
    </row>
    <row r="31" spans="1:19" ht="12.75" customHeight="1" x14ac:dyDescent="0.25">
      <c r="A31" s="1"/>
      <c r="B31" s="25" t="s">
        <v>30</v>
      </c>
      <c r="C31" s="20">
        <v>23.2044</v>
      </c>
      <c r="D31" s="20">
        <v>3.0406999999999997</v>
      </c>
      <c r="E31" s="20">
        <v>2.9538000000000002</v>
      </c>
      <c r="F31" s="20">
        <v>2.4692000000000003</v>
      </c>
      <c r="G31" s="20">
        <v>2.6877999999999997</v>
      </c>
      <c r="H31" s="20">
        <v>2.363</v>
      </c>
      <c r="I31" s="20">
        <v>2.7976000000000001</v>
      </c>
      <c r="J31" s="20">
        <v>2.5821999999999998</v>
      </c>
      <c r="K31" s="20">
        <v>2.5245000000000002</v>
      </c>
      <c r="L31" s="20">
        <v>2.6345999999999998</v>
      </c>
      <c r="M31" s="20">
        <f>SUM(D31:L31)</f>
        <v>24.0534</v>
      </c>
      <c r="N31" s="20">
        <f>+M31-C31</f>
        <v>0.8490000000000002</v>
      </c>
      <c r="O31" s="22">
        <f>+N31/C31*100</f>
        <v>3.6587888503904438</v>
      </c>
      <c r="P31" s="51"/>
      <c r="Q31" s="13"/>
      <c r="R31" s="13"/>
      <c r="S31" s="13"/>
    </row>
    <row r="32" spans="1:19" ht="21" customHeight="1" x14ac:dyDescent="0.25">
      <c r="A32" s="1"/>
      <c r="B32" s="18" t="s">
        <v>31</v>
      </c>
      <c r="C32" s="15">
        <f>SUM(C33:C39)</f>
        <v>148.66810000000001</v>
      </c>
      <c r="D32" s="15">
        <f>SUM(D33:D39)</f>
        <v>17.562900000000003</v>
      </c>
      <c r="E32" s="15">
        <f t="shared" ref="E32:L32" si="7">SUM(E33:E39)</f>
        <v>15.061899999999998</v>
      </c>
      <c r="F32" s="15">
        <f t="shared" si="7"/>
        <v>18.1142</v>
      </c>
      <c r="G32" s="15">
        <f t="shared" si="7"/>
        <v>55.936900000000009</v>
      </c>
      <c r="H32" s="15">
        <f t="shared" si="7"/>
        <v>40.056700000000006</v>
      </c>
      <c r="I32" s="15">
        <f t="shared" si="7"/>
        <v>16.230099999999997</v>
      </c>
      <c r="J32" s="15">
        <f t="shared" si="7"/>
        <v>16.158799999999999</v>
      </c>
      <c r="K32" s="15">
        <f t="shared" si="7"/>
        <v>17.0381</v>
      </c>
      <c r="L32" s="15">
        <f t="shared" si="7"/>
        <v>15.7987</v>
      </c>
      <c r="M32" s="15">
        <f>SUM(D32:L32)</f>
        <v>211.95830000000001</v>
      </c>
      <c r="N32" s="15">
        <f>+M32-C32</f>
        <v>63.290199999999999</v>
      </c>
      <c r="O32" s="17">
        <f>+N32/C32*100</f>
        <v>42.571472965619385</v>
      </c>
      <c r="P32" s="51"/>
      <c r="Q32" s="13"/>
      <c r="R32" s="13"/>
      <c r="S32" s="13"/>
    </row>
    <row r="33" spans="1:19" ht="15.75" customHeight="1" x14ac:dyDescent="0.25">
      <c r="A33" s="1"/>
      <c r="B33" s="19" t="s">
        <v>32</v>
      </c>
      <c r="C33" s="20">
        <v>7.8369</v>
      </c>
      <c r="D33" s="20">
        <v>0.68720000000000003</v>
      </c>
      <c r="E33" s="20">
        <v>1.0049000000000001</v>
      </c>
      <c r="F33" s="20">
        <v>0.87270000000000003</v>
      </c>
      <c r="G33" s="20">
        <v>1.0446000000000002</v>
      </c>
      <c r="H33" s="20">
        <v>0.87919999999999998</v>
      </c>
      <c r="I33" s="20">
        <v>0.91399999999999992</v>
      </c>
      <c r="J33" s="20">
        <v>0.92620000000000002</v>
      </c>
      <c r="K33" s="20">
        <v>1.0331999999999999</v>
      </c>
      <c r="L33" s="20">
        <v>0.96029999999999993</v>
      </c>
      <c r="M33" s="20">
        <f>SUM(D33:L33)</f>
        <v>8.3222999999999985</v>
      </c>
      <c r="N33" s="20">
        <f>+M33-C33</f>
        <v>0.4853999999999985</v>
      </c>
      <c r="O33" s="22">
        <f>+N33/C33*100</f>
        <v>6.1937756000459174</v>
      </c>
      <c r="P33" s="51"/>
      <c r="Q33" s="13"/>
      <c r="R33" s="13"/>
      <c r="S33" s="13"/>
    </row>
    <row r="34" spans="1:19" ht="15.75" customHeight="1" x14ac:dyDescent="0.25">
      <c r="A34" s="1"/>
      <c r="B34" s="19" t="s">
        <v>33</v>
      </c>
      <c r="C34" s="20">
        <v>64.676200000000009</v>
      </c>
      <c r="D34" s="20">
        <v>8.0931999999999995</v>
      </c>
      <c r="E34" s="20">
        <v>7.0103999999999997</v>
      </c>
      <c r="F34" s="20">
        <v>6.9973000000000001</v>
      </c>
      <c r="G34" s="20">
        <v>7.7415000000000003</v>
      </c>
      <c r="H34" s="20">
        <v>7.3262999999999998</v>
      </c>
      <c r="I34" s="20">
        <v>7.3147000000000002</v>
      </c>
      <c r="J34" s="20">
        <v>6.9887999999999995</v>
      </c>
      <c r="K34" s="20">
        <v>7.8563999999999998</v>
      </c>
      <c r="L34" s="20">
        <v>7.2220000000000004</v>
      </c>
      <c r="M34" s="20">
        <f>SUM(D34:L34)</f>
        <v>66.550600000000003</v>
      </c>
      <c r="N34" s="20">
        <f>+M34-C34</f>
        <v>1.8743999999999943</v>
      </c>
      <c r="O34" s="22">
        <f>+N34/C34*100</f>
        <v>2.8981294510190674</v>
      </c>
      <c r="P34" s="51"/>
      <c r="Q34" s="13"/>
      <c r="R34" s="13"/>
      <c r="S34" s="13"/>
    </row>
    <row r="35" spans="1:19" ht="15.75" customHeight="1" x14ac:dyDescent="0.25">
      <c r="A35" s="1"/>
      <c r="B35" s="19" t="s">
        <v>34</v>
      </c>
      <c r="C35" s="20">
        <v>32.505600000000001</v>
      </c>
      <c r="D35" s="20">
        <v>4.0632999999999999</v>
      </c>
      <c r="E35" s="20">
        <v>3.5268999999999995</v>
      </c>
      <c r="F35" s="20">
        <v>3.5301999999999998</v>
      </c>
      <c r="G35" s="20">
        <v>3.8833000000000002</v>
      </c>
      <c r="H35" s="20">
        <v>3.7028999999999996</v>
      </c>
      <c r="I35" s="20">
        <v>3.6604999999999999</v>
      </c>
      <c r="J35" s="20">
        <v>3.516</v>
      </c>
      <c r="K35" s="20">
        <v>3.9495999999999998</v>
      </c>
      <c r="L35" s="20">
        <v>3.6333000000000002</v>
      </c>
      <c r="M35" s="20">
        <f>SUM(D35:L35)</f>
        <v>33.466000000000001</v>
      </c>
      <c r="N35" s="20">
        <f>+M35-C35</f>
        <v>0.96039999999999992</v>
      </c>
      <c r="O35" s="22">
        <f>+N35/C35*100</f>
        <v>2.9545678283126597</v>
      </c>
      <c r="P35" s="51"/>
      <c r="Q35" s="13"/>
      <c r="R35" s="13"/>
      <c r="S35" s="13"/>
    </row>
    <row r="36" spans="1:19" ht="15.75" customHeight="1" x14ac:dyDescent="0.25">
      <c r="A36" s="1"/>
      <c r="B36" s="19" t="s">
        <v>35</v>
      </c>
      <c r="C36" s="20">
        <v>0.57390000000000008</v>
      </c>
      <c r="D36" s="20">
        <v>0</v>
      </c>
      <c r="E36" s="20">
        <v>4.8299999999999996E-2</v>
      </c>
      <c r="F36" s="20">
        <v>0.18279999999999999</v>
      </c>
      <c r="G36" s="20">
        <v>0.20660000000000003</v>
      </c>
      <c r="H36" s="20">
        <v>0</v>
      </c>
      <c r="I36" s="20">
        <v>0</v>
      </c>
      <c r="J36" s="20">
        <v>0.27800000000000002</v>
      </c>
      <c r="K36" s="20">
        <v>0</v>
      </c>
      <c r="L36" s="20">
        <v>0</v>
      </c>
      <c r="M36" s="20">
        <f>SUM(D36:L36)</f>
        <v>0.7157</v>
      </c>
      <c r="N36" s="20">
        <f>+M36-C36</f>
        <v>0.14179999999999993</v>
      </c>
      <c r="O36" s="22">
        <f>+N36/C36*100</f>
        <v>24.708137306150881</v>
      </c>
      <c r="P36" s="51"/>
      <c r="Q36" s="13"/>
      <c r="R36" s="13"/>
      <c r="S36" s="13"/>
    </row>
    <row r="37" spans="1:19" ht="15.75" hidden="1" customHeight="1" x14ac:dyDescent="0.25">
      <c r="A37" s="1"/>
      <c r="B37" s="19" t="s">
        <v>36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>
        <f>SUM(D37:L37)</f>
        <v>0</v>
      </c>
      <c r="N37" s="20">
        <f>+M37-C37</f>
        <v>0</v>
      </c>
      <c r="O37" s="24" t="e">
        <f>+N37/C37*100</f>
        <v>#DIV/0!</v>
      </c>
      <c r="P37" s="51"/>
      <c r="Q37" s="13"/>
      <c r="R37" s="13"/>
      <c r="S37" s="13"/>
    </row>
    <row r="38" spans="1:19" ht="15.75" customHeight="1" x14ac:dyDescent="0.25">
      <c r="A38" s="1"/>
      <c r="B38" s="19" t="s">
        <v>62</v>
      </c>
      <c r="C38" s="20">
        <v>36.034199999999998</v>
      </c>
      <c r="D38" s="20">
        <v>4.7092000000000009</v>
      </c>
      <c r="E38" s="20">
        <v>2.9180000000000001</v>
      </c>
      <c r="F38" s="20">
        <v>4.1394000000000002</v>
      </c>
      <c r="G38" s="20">
        <v>3.6354000000000006</v>
      </c>
      <c r="H38" s="20">
        <v>4.2602999999999991</v>
      </c>
      <c r="I38" s="20">
        <v>4.3209</v>
      </c>
      <c r="J38" s="20">
        <v>4.1993999999999998</v>
      </c>
      <c r="K38" s="20">
        <v>4.1501999999999999</v>
      </c>
      <c r="L38" s="20">
        <v>3.9830999999999999</v>
      </c>
      <c r="M38" s="20">
        <f>SUM(D38:L38)</f>
        <v>36.315900000000006</v>
      </c>
      <c r="N38" s="20">
        <f>+M38-C38</f>
        <v>0.28170000000000783</v>
      </c>
      <c r="O38" s="22">
        <f>+N38/C38*100</f>
        <v>0.7817573305360126</v>
      </c>
      <c r="P38" s="51"/>
      <c r="Q38" s="13"/>
      <c r="R38" s="13"/>
      <c r="S38" s="13"/>
    </row>
    <row r="39" spans="1:19" ht="15.75" customHeight="1" x14ac:dyDescent="0.25">
      <c r="A39" s="1"/>
      <c r="B39" s="19" t="s">
        <v>63</v>
      </c>
      <c r="C39" s="20">
        <v>7.0413000000000014</v>
      </c>
      <c r="D39" s="20">
        <v>0.01</v>
      </c>
      <c r="E39" s="20">
        <v>0.5534</v>
      </c>
      <c r="F39" s="20">
        <v>2.3918000000000004</v>
      </c>
      <c r="G39" s="20">
        <v>39.425500000000007</v>
      </c>
      <c r="H39" s="20">
        <v>23.888000000000005</v>
      </c>
      <c r="I39" s="20">
        <v>0.02</v>
      </c>
      <c r="J39" s="20">
        <v>0.25040000000000001</v>
      </c>
      <c r="K39" s="20">
        <v>4.87E-2</v>
      </c>
      <c r="L39" s="20">
        <v>0</v>
      </c>
      <c r="M39" s="20">
        <f>SUM(D39:L39)</f>
        <v>66.587800000000001</v>
      </c>
      <c r="N39" s="20">
        <f>+M39-C39</f>
        <v>59.546500000000002</v>
      </c>
      <c r="O39" s="22">
        <f>+N39/C39*100</f>
        <v>845.67480436851133</v>
      </c>
      <c r="P39" s="51"/>
      <c r="Q39" s="13"/>
      <c r="R39" s="13"/>
      <c r="S39" s="13"/>
    </row>
    <row r="40" spans="1:19" ht="21" customHeight="1" x14ac:dyDescent="0.25">
      <c r="A40" s="1"/>
      <c r="B40" s="14" t="s">
        <v>37</v>
      </c>
      <c r="C40" s="15">
        <f>SUM(C41:C43)</f>
        <v>127.29280000000003</v>
      </c>
      <c r="D40" s="15">
        <f>SUM(D41:D43)</f>
        <v>15.078300000000002</v>
      </c>
      <c r="E40" s="15">
        <f t="shared" ref="E40:L40" si="8">SUM(E41:E43)</f>
        <v>16.640100000000004</v>
      </c>
      <c r="F40" s="15">
        <f t="shared" si="8"/>
        <v>21.997400000000003</v>
      </c>
      <c r="G40" s="15">
        <f t="shared" si="8"/>
        <v>14.983599999999997</v>
      </c>
      <c r="H40" s="15">
        <f t="shared" si="8"/>
        <v>19.934900000000003</v>
      </c>
      <c r="I40" s="15">
        <f t="shared" si="8"/>
        <v>17.116</v>
      </c>
      <c r="J40" s="15">
        <f t="shared" si="8"/>
        <v>55.246000000000009</v>
      </c>
      <c r="K40" s="15">
        <f t="shared" si="8"/>
        <v>18.171200000000006</v>
      </c>
      <c r="L40" s="15">
        <f t="shared" si="8"/>
        <v>15.251700000000003</v>
      </c>
      <c r="M40" s="15">
        <f>SUM(D40:L40)</f>
        <v>194.41920000000002</v>
      </c>
      <c r="N40" s="15">
        <f>+M40-C40</f>
        <v>67.12639999999999</v>
      </c>
      <c r="O40" s="17">
        <f>+N40/C40*100</f>
        <v>52.733854546368661</v>
      </c>
      <c r="P40" s="51"/>
      <c r="Q40" s="13"/>
      <c r="R40" s="13"/>
      <c r="S40" s="13"/>
    </row>
    <row r="41" spans="1:19" ht="15" customHeight="1" x14ac:dyDescent="0.25">
      <c r="A41" s="1"/>
      <c r="B41" s="19" t="s">
        <v>38</v>
      </c>
      <c r="C41" s="20">
        <v>26.4072</v>
      </c>
      <c r="D41" s="20">
        <v>3.3187000000000002</v>
      </c>
      <c r="E41" s="20">
        <v>2.8570000000000002</v>
      </c>
      <c r="F41" s="20">
        <v>2.7654999999999998</v>
      </c>
      <c r="G41" s="20">
        <v>3.0910000000000002</v>
      </c>
      <c r="H41" s="20">
        <v>3.0181</v>
      </c>
      <c r="I41" s="20">
        <v>3.0405000000000002</v>
      </c>
      <c r="J41" s="20">
        <v>2.9396</v>
      </c>
      <c r="K41" s="20">
        <v>3.2641999999999998</v>
      </c>
      <c r="L41" s="20">
        <v>3.0550999999999999</v>
      </c>
      <c r="M41" s="20">
        <f>SUM(D41:L41)</f>
        <v>27.349699999999999</v>
      </c>
      <c r="N41" s="20">
        <f>+M41-C41</f>
        <v>0.94249999999999901</v>
      </c>
      <c r="O41" s="22">
        <f>+N41/C41*100</f>
        <v>3.5691023660213843</v>
      </c>
      <c r="P41" s="51"/>
      <c r="Q41" s="13"/>
      <c r="R41" s="13"/>
      <c r="S41" s="13"/>
    </row>
    <row r="42" spans="1:19" ht="15" customHeight="1" x14ac:dyDescent="0.25">
      <c r="A42" s="1"/>
      <c r="B42" s="19" t="s">
        <v>39</v>
      </c>
      <c r="C42" s="20">
        <v>6.0847999999999995</v>
      </c>
      <c r="D42" s="20">
        <v>0.7671</v>
      </c>
      <c r="E42" s="20">
        <v>0.75800000000000001</v>
      </c>
      <c r="F42" s="20">
        <v>0.81170000000000009</v>
      </c>
      <c r="G42" s="20">
        <v>0.61550000000000005</v>
      </c>
      <c r="H42" s="20">
        <v>0.71079999999999999</v>
      </c>
      <c r="I42" s="20">
        <v>0.71330000000000016</v>
      </c>
      <c r="J42" s="20">
        <v>0.65500000000000003</v>
      </c>
      <c r="K42" s="20">
        <v>0.40739999999999998</v>
      </c>
      <c r="L42" s="20">
        <v>0.58779999999999999</v>
      </c>
      <c r="M42" s="20">
        <f>SUM(D42:L42)</f>
        <v>6.0266000000000002</v>
      </c>
      <c r="N42" s="20">
        <f>+M42-C42</f>
        <v>-5.8199999999999363E-2</v>
      </c>
      <c r="O42" s="22">
        <f>+N42/C42*100</f>
        <v>-0.95648172495397321</v>
      </c>
      <c r="P42" s="51"/>
      <c r="Q42" s="13"/>
      <c r="R42" s="13"/>
      <c r="S42" s="13"/>
    </row>
    <row r="43" spans="1:19" ht="15" customHeight="1" x14ac:dyDescent="0.25">
      <c r="A43" s="1"/>
      <c r="B43" s="19" t="s">
        <v>40</v>
      </c>
      <c r="C43" s="20">
        <v>94.800800000000024</v>
      </c>
      <c r="D43" s="20">
        <v>10.992500000000001</v>
      </c>
      <c r="E43" s="20">
        <v>13.025100000000005</v>
      </c>
      <c r="F43" s="20">
        <v>18.420200000000001</v>
      </c>
      <c r="G43" s="20">
        <v>11.277099999999997</v>
      </c>
      <c r="H43" s="20">
        <v>16.206000000000003</v>
      </c>
      <c r="I43" s="20">
        <v>13.3622</v>
      </c>
      <c r="J43" s="20">
        <v>51.65140000000001</v>
      </c>
      <c r="K43" s="20">
        <v>14.499600000000004</v>
      </c>
      <c r="L43" s="20">
        <v>11.608800000000002</v>
      </c>
      <c r="M43" s="20">
        <f>SUM(D43:L43)</f>
        <v>161.04290000000003</v>
      </c>
      <c r="N43" s="20">
        <f>+M43-C43</f>
        <v>66.242100000000008</v>
      </c>
      <c r="O43" s="22">
        <f>+N43/C43*100</f>
        <v>69.87504324858017</v>
      </c>
      <c r="P43" s="51"/>
      <c r="Q43" s="13"/>
      <c r="R43" s="13"/>
      <c r="S43" s="13"/>
    </row>
    <row r="44" spans="1:19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8"/>
      <c r="Q44" s="13"/>
      <c r="R44" s="13"/>
      <c r="S44" s="1"/>
    </row>
    <row r="45" spans="1:19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Q45" s="1"/>
      <c r="R45" s="1"/>
      <c r="S45" s="1"/>
    </row>
    <row r="46" spans="1:19" ht="21" customHeight="1" x14ac:dyDescent="0.25">
      <c r="B46" s="30" t="s">
        <v>55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Q46" s="1"/>
      <c r="R46" s="1"/>
      <c r="S46" s="1"/>
    </row>
    <row r="47" spans="1:19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Q47" s="1"/>
      <c r="R47" s="1"/>
      <c r="S47" s="1"/>
    </row>
    <row r="48" spans="1:19" ht="21" customHeight="1" x14ac:dyDescent="0.25">
      <c r="B48" s="46" t="s">
        <v>41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52" spans="1:23" x14ac:dyDescent="0.25">
      <c r="M52" s="35"/>
      <c r="N52" s="35"/>
      <c r="O52" s="35"/>
      <c r="P52" s="35"/>
      <c r="U52" s="35"/>
      <c r="V52" s="35"/>
      <c r="W52" s="35"/>
    </row>
    <row r="53" spans="1:23" ht="15.75" x14ac:dyDescent="0.25">
      <c r="A53" s="1"/>
      <c r="B53" s="36" t="s">
        <v>60</v>
      </c>
      <c r="C53" s="36"/>
      <c r="D53" s="36"/>
      <c r="E53" s="36"/>
      <c r="F53" s="36"/>
      <c r="G53" s="36"/>
      <c r="H53" s="36"/>
      <c r="I53" s="36"/>
      <c r="J53" s="35"/>
      <c r="K53" s="35"/>
      <c r="L53" s="35"/>
      <c r="M53" s="35"/>
      <c r="N53" s="35"/>
      <c r="O53" s="35"/>
      <c r="P53" s="35"/>
      <c r="S53" s="35"/>
      <c r="T53" s="35"/>
      <c r="U53" s="35"/>
      <c r="V53" s="35"/>
      <c r="W53" s="35"/>
    </row>
    <row r="54" spans="1:23" ht="15.75" x14ac:dyDescent="0.25">
      <c r="A54" s="1"/>
      <c r="B54" s="36" t="s">
        <v>0</v>
      </c>
      <c r="C54" s="36"/>
      <c r="D54" s="36"/>
      <c r="E54" s="36"/>
      <c r="F54" s="36"/>
      <c r="G54" s="36"/>
      <c r="H54" s="36"/>
      <c r="I54" s="36"/>
    </row>
    <row r="55" spans="1:23" ht="15.75" thickBot="1" x14ac:dyDescent="0.3">
      <c r="B55" s="2"/>
      <c r="C55" s="2"/>
      <c r="D55" s="2"/>
      <c r="E55" s="2"/>
      <c r="F55" s="2"/>
      <c r="G55" s="2"/>
      <c r="H55" s="2"/>
      <c r="I55" s="2"/>
    </row>
    <row r="56" spans="1:23" ht="15.75" x14ac:dyDescent="0.25">
      <c r="B56" s="39" t="s">
        <v>1</v>
      </c>
      <c r="C56" s="3" t="s">
        <v>59</v>
      </c>
      <c r="D56" s="3" t="s">
        <v>58</v>
      </c>
      <c r="E56" s="3" t="s">
        <v>2</v>
      </c>
      <c r="F56" s="47" t="s">
        <v>56</v>
      </c>
      <c r="G56" s="48"/>
      <c r="H56" s="49" t="s">
        <v>57</v>
      </c>
      <c r="I56" s="50"/>
    </row>
    <row r="57" spans="1:23" ht="30" x14ac:dyDescent="0.25">
      <c r="A57" s="1"/>
      <c r="B57" s="40"/>
      <c r="C57" s="4" t="s">
        <v>3</v>
      </c>
      <c r="D57" s="4" t="s">
        <v>3</v>
      </c>
      <c r="E57" s="4" t="s">
        <v>3</v>
      </c>
      <c r="F57" s="5" t="s">
        <v>4</v>
      </c>
      <c r="G57" s="5" t="s">
        <v>5</v>
      </c>
      <c r="H57" s="6" t="s">
        <v>6</v>
      </c>
      <c r="I57" s="7" t="s">
        <v>5</v>
      </c>
    </row>
    <row r="58" spans="1:23" ht="15.75" x14ac:dyDescent="0.25">
      <c r="A58" s="1"/>
      <c r="B58" s="8" t="s">
        <v>7</v>
      </c>
      <c r="C58" s="9">
        <f>+C59+C91</f>
        <v>3384.2846100000002</v>
      </c>
      <c r="D58" s="9">
        <f>+D59+D91</f>
        <v>3627.58943</v>
      </c>
      <c r="E58" s="9">
        <f>+E59+E91</f>
        <v>3636.3226999999993</v>
      </c>
      <c r="F58" s="10">
        <f>+E58-D58</f>
        <v>8.7332699999992656</v>
      </c>
      <c r="G58" s="11">
        <f>+F58/D58*100</f>
        <v>0.2407458222194474</v>
      </c>
      <c r="H58" s="11">
        <f>+E58-C58</f>
        <v>252.0380899999991</v>
      </c>
      <c r="I58" s="12">
        <f>+H58/C58*100</f>
        <v>7.44730774874159</v>
      </c>
    </row>
    <row r="59" spans="1:23" ht="15.75" x14ac:dyDescent="0.25">
      <c r="A59" s="1"/>
      <c r="B59" s="14" t="s">
        <v>8</v>
      </c>
      <c r="C59" s="15">
        <f>+C60+C63+C67+C68+C75+C83</f>
        <v>3256.99181</v>
      </c>
      <c r="D59" s="15">
        <f>+D60+D63+D67+D68+D75+D83</f>
        <v>3513.43273</v>
      </c>
      <c r="E59" s="15">
        <f>+E60+E63+E67+E68+E75+E83</f>
        <v>3441.9034999999994</v>
      </c>
      <c r="F59" s="15">
        <f>+E59-D59</f>
        <v>-71.529230000000553</v>
      </c>
      <c r="G59" s="16">
        <f>+F59/D59*100</f>
        <v>-2.0358787401630587</v>
      </c>
      <c r="H59" s="16">
        <f>+E59-C59</f>
        <v>184.91168999999945</v>
      </c>
      <c r="I59" s="17">
        <f>+H59/C59*100</f>
        <v>5.6773765728320775</v>
      </c>
    </row>
    <row r="60" spans="1:23" ht="15.75" x14ac:dyDescent="0.25">
      <c r="A60" s="1"/>
      <c r="B60" s="18" t="s">
        <v>9</v>
      </c>
      <c r="C60" s="15">
        <f>SUM(C61:C62)</f>
        <v>1383.2115999999999</v>
      </c>
      <c r="D60" s="15">
        <f>SUM(D61:D62)</f>
        <v>1497.2028</v>
      </c>
      <c r="E60" s="15">
        <f>SUM(E61:E62)</f>
        <v>1431.2781999999997</v>
      </c>
      <c r="F60" s="15">
        <f>+E60-D60</f>
        <v>-65.924600000000282</v>
      </c>
      <c r="G60" s="16">
        <f>+F60/D60*100</f>
        <v>-4.403184391586783</v>
      </c>
      <c r="H60" s="16">
        <f>+E60-C60</f>
        <v>48.06659999999988</v>
      </c>
      <c r="I60" s="17">
        <f>+H60/C60*100</f>
        <v>3.4749997758838838</v>
      </c>
    </row>
    <row r="61" spans="1:23" ht="15.75" x14ac:dyDescent="0.25">
      <c r="A61" s="1"/>
      <c r="B61" s="19" t="s">
        <v>10</v>
      </c>
      <c r="C61" s="20">
        <v>665.01700000000005</v>
      </c>
      <c r="D61" s="20">
        <v>703.93039999999996</v>
      </c>
      <c r="E61" s="20">
        <v>687.46349999999995</v>
      </c>
      <c r="F61" s="20">
        <f>+E61-D61</f>
        <v>-16.46690000000001</v>
      </c>
      <c r="G61" s="21">
        <f>+F61/D61*100</f>
        <v>-2.3392795651388276</v>
      </c>
      <c r="H61" s="21">
        <f>+E61-C61</f>
        <v>22.446499999999901</v>
      </c>
      <c r="I61" s="22">
        <f>+H61/C61*100</f>
        <v>3.3753272472733631</v>
      </c>
    </row>
    <row r="62" spans="1:23" ht="15.75" x14ac:dyDescent="0.25">
      <c r="A62" s="1"/>
      <c r="B62" s="19" t="s">
        <v>11</v>
      </c>
      <c r="C62" s="20">
        <v>718.19459999999981</v>
      </c>
      <c r="D62" s="20">
        <v>793.27240000000006</v>
      </c>
      <c r="E62" s="20">
        <v>743.8146999999999</v>
      </c>
      <c r="F62" s="20">
        <f>+E62-D62</f>
        <v>-49.457700000000159</v>
      </c>
      <c r="G62" s="21">
        <f>+F62/D62*100</f>
        <v>-6.2346427280213144</v>
      </c>
      <c r="H62" s="21">
        <f>+E62-C62</f>
        <v>25.620100000000093</v>
      </c>
      <c r="I62" s="22">
        <f>+H62/C62*100</f>
        <v>3.5672922074323732</v>
      </c>
    </row>
    <row r="63" spans="1:23" ht="15.75" x14ac:dyDescent="0.25">
      <c r="A63" s="1"/>
      <c r="B63" s="18" t="s">
        <v>12</v>
      </c>
      <c r="C63" s="15">
        <f>SUM(C64:C66)</f>
        <v>1359.6137000000001</v>
      </c>
      <c r="D63" s="15">
        <f>SUM(D64:D66)</f>
        <v>1439.9882699999998</v>
      </c>
      <c r="E63" s="15">
        <f>SUM(E64:E66)</f>
        <v>1430.5931</v>
      </c>
      <c r="F63" s="15">
        <f>+E63-D63</f>
        <v>-9.39516999999978</v>
      </c>
      <c r="G63" s="16">
        <f>+F63/D63*100</f>
        <v>-0.65244767584112207</v>
      </c>
      <c r="H63" s="16">
        <f>+E63-C63</f>
        <v>70.979399999999941</v>
      </c>
      <c r="I63" s="17">
        <f>+H63/C63*100</f>
        <v>5.2205563977473846</v>
      </c>
    </row>
    <row r="64" spans="1:23" ht="15.75" x14ac:dyDescent="0.25">
      <c r="A64" s="1"/>
      <c r="B64" s="19" t="s">
        <v>10</v>
      </c>
      <c r="C64" s="20">
        <v>420.88730000000004</v>
      </c>
      <c r="D64" s="20">
        <v>444.61369999999994</v>
      </c>
      <c r="E64" s="20">
        <v>444.89920000000006</v>
      </c>
      <c r="F64" s="20">
        <f>+E64-D64</f>
        <v>0.28550000000012687</v>
      </c>
      <c r="G64" s="21">
        <f>+F64/D64*100</f>
        <v>6.4213046066760177E-2</v>
      </c>
      <c r="H64" s="21">
        <f>+E64-C64</f>
        <v>24.011900000000026</v>
      </c>
      <c r="I64" s="22">
        <f>+H64/C64*100</f>
        <v>5.7050664156414372</v>
      </c>
    </row>
    <row r="65" spans="1:9" ht="15.75" x14ac:dyDescent="0.25">
      <c r="A65" s="1"/>
      <c r="B65" s="19" t="s">
        <v>13</v>
      </c>
      <c r="C65" s="20">
        <v>631.70620000000008</v>
      </c>
      <c r="D65" s="20">
        <v>670.03800000000001</v>
      </c>
      <c r="E65" s="20">
        <v>668.255</v>
      </c>
      <c r="F65" s="20">
        <f>+E65-D65</f>
        <v>-1.7830000000000155</v>
      </c>
      <c r="G65" s="21">
        <f>+F65/D65*100</f>
        <v>-0.26610431050179473</v>
      </c>
      <c r="H65" s="21">
        <f>+E65-C65</f>
        <v>36.548799999999915</v>
      </c>
      <c r="I65" s="22">
        <f>+H65/C65*100</f>
        <v>5.7857276056495737</v>
      </c>
    </row>
    <row r="66" spans="1:9" ht="15.75" x14ac:dyDescent="0.25">
      <c r="A66" s="1"/>
      <c r="B66" s="19" t="s">
        <v>14</v>
      </c>
      <c r="C66" s="20">
        <v>307.02019999999999</v>
      </c>
      <c r="D66" s="20">
        <v>325.33656999999999</v>
      </c>
      <c r="E66" s="20">
        <v>317.43889999999999</v>
      </c>
      <c r="F66" s="20">
        <f>+E66-D66</f>
        <v>-7.8976700000000051</v>
      </c>
      <c r="G66" s="21">
        <f>+F66/D66*100</f>
        <v>-2.4275383489781075</v>
      </c>
      <c r="H66" s="21">
        <f>+E66-C66</f>
        <v>10.418700000000001</v>
      </c>
      <c r="I66" s="22">
        <f>+H66/C66*100</f>
        <v>3.3934900700344799</v>
      </c>
    </row>
    <row r="67" spans="1:9" ht="15.75" x14ac:dyDescent="0.25">
      <c r="A67" s="1"/>
      <c r="B67" s="18" t="s">
        <v>15</v>
      </c>
      <c r="C67" s="15">
        <v>149.22060000000002</v>
      </c>
      <c r="D67" s="15">
        <v>162.06950000000001</v>
      </c>
      <c r="E67" s="15">
        <v>150.15529999999998</v>
      </c>
      <c r="F67" s="15">
        <f>+E67-D67</f>
        <v>-11.914200000000022</v>
      </c>
      <c r="G67" s="16">
        <f>+F67/D67*100</f>
        <v>-7.3512906499989343</v>
      </c>
      <c r="H67" s="16">
        <f>+E67-C67</f>
        <v>0.93469999999996389</v>
      </c>
      <c r="I67" s="17">
        <f>+H67/C67*100</f>
        <v>0.62638804561834216</v>
      </c>
    </row>
    <row r="68" spans="1:9" ht="15.75" x14ac:dyDescent="0.25">
      <c r="A68" s="1"/>
      <c r="B68" s="18" t="s">
        <v>16</v>
      </c>
      <c r="C68" s="15">
        <f>SUM(C69:C74)</f>
        <v>124.80921000000001</v>
      </c>
      <c r="D68" s="15">
        <f>SUM(D69:D74)</f>
        <v>128.01160000000002</v>
      </c>
      <c r="E68" s="15">
        <f>SUM(E69:E74)</f>
        <v>125.98469999999999</v>
      </c>
      <c r="F68" s="15">
        <f>+E68-D68</f>
        <v>-2.0269000000000261</v>
      </c>
      <c r="G68" s="16">
        <f>+F68/D68*100</f>
        <v>-1.5833721319005667</v>
      </c>
      <c r="H68" s="16">
        <f>+E68-C68</f>
        <v>1.1754899999999822</v>
      </c>
      <c r="I68" s="17">
        <f>+H68/C68*100</f>
        <v>0.94182953325318064</v>
      </c>
    </row>
    <row r="69" spans="1:9" ht="15.75" x14ac:dyDescent="0.25">
      <c r="A69" s="1"/>
      <c r="B69" s="19" t="s">
        <v>17</v>
      </c>
      <c r="C69" s="20">
        <v>14.49441</v>
      </c>
      <c r="D69" s="20">
        <v>14.669</v>
      </c>
      <c r="E69" s="20">
        <v>15.0181</v>
      </c>
      <c r="F69" s="20">
        <f>+E69-D69</f>
        <v>0.34909999999999997</v>
      </c>
      <c r="G69" s="21">
        <f>+F69/D69*100</f>
        <v>2.3798486604403841</v>
      </c>
      <c r="H69" s="21">
        <f>+E69-C69</f>
        <v>0.52369000000000021</v>
      </c>
      <c r="I69" s="22">
        <f>+H69/C69*100</f>
        <v>3.6130480647366827</v>
      </c>
    </row>
    <row r="70" spans="1:9" ht="15.75" x14ac:dyDescent="0.25">
      <c r="A70" s="1"/>
      <c r="B70" s="19" t="s">
        <v>18</v>
      </c>
      <c r="C70" s="20">
        <v>45.191800000000001</v>
      </c>
      <c r="D70" s="20">
        <v>45.826999999999998</v>
      </c>
      <c r="E70" s="20">
        <v>47.955199999999998</v>
      </c>
      <c r="F70" s="20">
        <f>+E70-D70</f>
        <v>2.1281999999999996</v>
      </c>
      <c r="G70" s="21">
        <f>+F70/D70*100</f>
        <v>4.6439871691360981</v>
      </c>
      <c r="H70" s="21">
        <f>+E70-C70</f>
        <v>2.7633999999999972</v>
      </c>
      <c r="I70" s="22">
        <f>+H70/C70*100</f>
        <v>6.1148261410255786</v>
      </c>
    </row>
    <row r="71" spans="1:9" ht="15.75" x14ac:dyDescent="0.25">
      <c r="A71" s="1"/>
      <c r="B71" s="19" t="s">
        <v>19</v>
      </c>
      <c r="C71" s="20">
        <v>20.570400000000003</v>
      </c>
      <c r="D71" s="20">
        <v>20.838699999999996</v>
      </c>
      <c r="E71" s="20">
        <v>19.459499999999998</v>
      </c>
      <c r="F71" s="20">
        <f>+E71-D71</f>
        <v>-1.3791999999999973</v>
      </c>
      <c r="G71" s="21">
        <f>+F71/D71*100</f>
        <v>-6.6184550859698437</v>
      </c>
      <c r="H71" s="21">
        <f>+E71-C71</f>
        <v>-1.1109000000000044</v>
      </c>
      <c r="I71" s="22">
        <f>+H71/C71*100</f>
        <v>-5.4004783572512167</v>
      </c>
    </row>
    <row r="72" spans="1:9" ht="15.75" x14ac:dyDescent="0.25">
      <c r="A72" s="1"/>
      <c r="B72" s="19" t="s">
        <v>20</v>
      </c>
      <c r="C72" s="20">
        <v>36.907899999999998</v>
      </c>
      <c r="D72" s="20">
        <v>38.67090000000001</v>
      </c>
      <c r="E72" s="20">
        <v>37.103499999999997</v>
      </c>
      <c r="F72" s="20">
        <f>+E72-D72</f>
        <v>-1.5674000000000134</v>
      </c>
      <c r="G72" s="21">
        <f>+F72/D72*100</f>
        <v>-4.0531769366630028</v>
      </c>
      <c r="H72" s="21">
        <f>+E72-C72</f>
        <v>0.19559999999999889</v>
      </c>
      <c r="I72" s="22">
        <f>+H72/C72*100</f>
        <v>0.52996783886376331</v>
      </c>
    </row>
    <row r="73" spans="1:9" ht="15.75" x14ac:dyDescent="0.25">
      <c r="A73" s="1"/>
      <c r="B73" s="19" t="s">
        <v>21</v>
      </c>
      <c r="C73" s="20">
        <v>0.73350000000000015</v>
      </c>
      <c r="D73" s="20">
        <v>0.74339999999999995</v>
      </c>
      <c r="E73" s="20">
        <v>0.56910000000000005</v>
      </c>
      <c r="F73" s="20">
        <f>+E73-D73</f>
        <v>-0.1742999999999999</v>
      </c>
      <c r="G73" s="21">
        <f>+F73/D73*100</f>
        <v>-23.446327683615809</v>
      </c>
      <c r="H73" s="21">
        <f>+E73-C73</f>
        <v>-0.1644000000000001</v>
      </c>
      <c r="I73" s="22">
        <f>+H73/C73*100</f>
        <v>-22.413087934560334</v>
      </c>
    </row>
    <row r="74" spans="1:9" ht="15.75" x14ac:dyDescent="0.25">
      <c r="A74" s="1"/>
      <c r="B74" s="19" t="s">
        <v>22</v>
      </c>
      <c r="C74" s="20">
        <v>6.9112</v>
      </c>
      <c r="D74" s="20">
        <v>7.2625999999999999</v>
      </c>
      <c r="E74" s="20">
        <v>5.8792999999999997</v>
      </c>
      <c r="F74" s="20">
        <f>+E74-D74</f>
        <v>-1.3833000000000002</v>
      </c>
      <c r="G74" s="21">
        <f>+F74/D74*100</f>
        <v>-19.046897805193737</v>
      </c>
      <c r="H74" s="21">
        <f>+E74-C74</f>
        <v>-1.0319000000000003</v>
      </c>
      <c r="I74" s="22">
        <f>+H74/C74*100</f>
        <v>-14.930836902419264</v>
      </c>
    </row>
    <row r="75" spans="1:9" ht="15.75" x14ac:dyDescent="0.25">
      <c r="A75" s="1"/>
      <c r="B75" s="18" t="s">
        <v>23</v>
      </c>
      <c r="C75" s="15">
        <f>SUM(C76:C80)</f>
        <v>91.468600000000009</v>
      </c>
      <c r="D75" s="15">
        <f>SUM(D76:D80)</f>
        <v>93.752459999999999</v>
      </c>
      <c r="E75" s="15">
        <f>SUM(E76:E80)</f>
        <v>91.933899999999994</v>
      </c>
      <c r="F75" s="15">
        <f>+E75-D75</f>
        <v>-1.8185600000000051</v>
      </c>
      <c r="G75" s="16">
        <f>+F75/D75*100</f>
        <v>-1.9397464343869006</v>
      </c>
      <c r="H75" s="16">
        <f>+E75-C75</f>
        <v>0.46529999999998495</v>
      </c>
      <c r="I75" s="17">
        <f>+H75/C75*100</f>
        <v>0.5086991601489308</v>
      </c>
    </row>
    <row r="76" spans="1:9" ht="15.75" x14ac:dyDescent="0.25">
      <c r="A76" s="1"/>
      <c r="B76" s="19" t="s">
        <v>24</v>
      </c>
      <c r="C76" s="20">
        <v>16.183</v>
      </c>
      <c r="D76" s="20">
        <v>16.045759999999998</v>
      </c>
      <c r="E76" s="20">
        <v>16.661200000000001</v>
      </c>
      <c r="F76" s="20">
        <f>+E76-D76</f>
        <v>0.6154400000000031</v>
      </c>
      <c r="G76" s="21">
        <f>+F76/D76*100</f>
        <v>3.8355303831043415</v>
      </c>
      <c r="H76" s="21">
        <f>+E76-C76</f>
        <v>0.47820000000000107</v>
      </c>
      <c r="I76" s="22">
        <f>+H76/C76*100</f>
        <v>2.9549527281715444</v>
      </c>
    </row>
    <row r="77" spans="1:9" ht="15.75" x14ac:dyDescent="0.25">
      <c r="A77" s="1"/>
      <c r="B77" s="19" t="s">
        <v>25</v>
      </c>
      <c r="C77" s="20">
        <v>1.0429999999999999</v>
      </c>
      <c r="D77" s="20">
        <v>0.99979999999999991</v>
      </c>
      <c r="E77" s="20">
        <v>1.2916000000000001</v>
      </c>
      <c r="F77" s="20">
        <f>+E77-D77</f>
        <v>0.29180000000000017</v>
      </c>
      <c r="G77" s="21">
        <f>+F77/D77*100</f>
        <v>29.185837167433505</v>
      </c>
      <c r="H77" s="21">
        <f>+E77-C77</f>
        <v>0.24860000000000015</v>
      </c>
      <c r="I77" s="22">
        <f>+H77/C77*100</f>
        <v>23.83509108341325</v>
      </c>
    </row>
    <row r="78" spans="1:9" ht="15.75" x14ac:dyDescent="0.25">
      <c r="A78" s="1"/>
      <c r="B78" s="19" t="s">
        <v>26</v>
      </c>
      <c r="C78" s="20"/>
      <c r="D78" s="20"/>
      <c r="E78" s="20"/>
      <c r="F78" s="20">
        <f>+E78-D78</f>
        <v>0</v>
      </c>
      <c r="G78" s="23" t="e">
        <f>+F78/D78*100</f>
        <v>#DIV/0!</v>
      </c>
      <c r="H78" s="21">
        <f>+E78-C78</f>
        <v>0</v>
      </c>
      <c r="I78" s="24" t="e">
        <f>+H78/C78*100</f>
        <v>#DIV/0!</v>
      </c>
    </row>
    <row r="79" spans="1:9" ht="15.75" x14ac:dyDescent="0.25">
      <c r="A79" s="1"/>
      <c r="B79" s="19" t="s">
        <v>27</v>
      </c>
      <c r="C79" s="20">
        <v>10.298999999999999</v>
      </c>
      <c r="D79" s="20">
        <v>11.065899999999999</v>
      </c>
      <c r="E79" s="20">
        <v>10.0159</v>
      </c>
      <c r="F79" s="20">
        <f>+E79-D79</f>
        <v>-1.0499999999999989</v>
      </c>
      <c r="G79" s="21">
        <f>+F79/D79*100</f>
        <v>-9.4886091506339199</v>
      </c>
      <c r="H79" s="21">
        <f>+E79-C79</f>
        <v>-0.28309999999999924</v>
      </c>
      <c r="I79" s="22">
        <f>+H79/C79*100</f>
        <v>-2.748810564132433</v>
      </c>
    </row>
    <row r="80" spans="1:9" ht="15.75" x14ac:dyDescent="0.25">
      <c r="A80" s="1"/>
      <c r="B80" s="19" t="s">
        <v>28</v>
      </c>
      <c r="C80" s="20">
        <f>+C81+C82</f>
        <v>63.943600000000004</v>
      </c>
      <c r="D80" s="20">
        <v>65.641000000000005</v>
      </c>
      <c r="E80" s="20">
        <f>+E81+E82</f>
        <v>63.965199999999989</v>
      </c>
      <c r="F80" s="20">
        <f>+E80-D80</f>
        <v>-1.6758000000000166</v>
      </c>
      <c r="G80" s="21">
        <f>+F80/D80*100</f>
        <v>-2.5529775597568842</v>
      </c>
      <c r="H80" s="21">
        <f>+E80-C80</f>
        <v>2.1599999999985187E-2</v>
      </c>
      <c r="I80" s="22">
        <f>+H80/C80*100</f>
        <v>3.377976842089777E-2</v>
      </c>
    </row>
    <row r="81" spans="1:9" ht="15.75" x14ac:dyDescent="0.25">
      <c r="A81" s="1"/>
      <c r="B81" s="25" t="s">
        <v>29</v>
      </c>
      <c r="C81" s="20">
        <v>40.739200000000004</v>
      </c>
      <c r="D81" s="20"/>
      <c r="E81" s="20">
        <v>39.911799999999992</v>
      </c>
      <c r="F81" s="20">
        <f>+E81-D81</f>
        <v>39.911799999999992</v>
      </c>
      <c r="G81" s="23" t="e">
        <f>+F81/D81*100</f>
        <v>#DIV/0!</v>
      </c>
      <c r="H81" s="21">
        <f>+E81-C81</f>
        <v>-0.82740000000001146</v>
      </c>
      <c r="I81" s="22">
        <f>+H81/C81*100</f>
        <v>-2.0309677165973103</v>
      </c>
    </row>
    <row r="82" spans="1:9" ht="15.75" x14ac:dyDescent="0.25">
      <c r="A82" s="1"/>
      <c r="B82" s="25" t="s">
        <v>30</v>
      </c>
      <c r="C82" s="20">
        <v>23.2044</v>
      </c>
      <c r="D82" s="20"/>
      <c r="E82" s="20">
        <v>24.053399999999996</v>
      </c>
      <c r="F82" s="20">
        <f>+E82-D82</f>
        <v>24.053399999999996</v>
      </c>
      <c r="G82" s="23" t="e">
        <f>+F82/D82*100</f>
        <v>#DIV/0!</v>
      </c>
      <c r="H82" s="21">
        <f>+E82-C82</f>
        <v>0.84899999999999665</v>
      </c>
      <c r="I82" s="22">
        <f>+H82/C82*100</f>
        <v>3.6587888503904287</v>
      </c>
    </row>
    <row r="83" spans="1:9" ht="15.75" x14ac:dyDescent="0.25">
      <c r="A83" s="1"/>
      <c r="B83" s="18" t="s">
        <v>31</v>
      </c>
      <c r="C83" s="15">
        <f>SUM(C84:C90)</f>
        <v>148.66810000000001</v>
      </c>
      <c r="D83" s="15">
        <f>SUM(D84:D90)</f>
        <v>192.40809999999999</v>
      </c>
      <c r="E83" s="15">
        <f>SUM(E84:E90)</f>
        <v>211.95830000000001</v>
      </c>
      <c r="F83" s="15">
        <f>+E83-D83</f>
        <v>19.550200000000018</v>
      </c>
      <c r="G83" s="16">
        <f>+F83/D83*100</f>
        <v>10.160798843707733</v>
      </c>
      <c r="H83" s="16">
        <f>+E83-C83</f>
        <v>63.290199999999999</v>
      </c>
      <c r="I83" s="17">
        <f>+H83/C83*100</f>
        <v>42.571472965619385</v>
      </c>
    </row>
    <row r="84" spans="1:9" ht="15.75" x14ac:dyDescent="0.25">
      <c r="A84" s="1"/>
      <c r="B84" s="19" t="s">
        <v>32</v>
      </c>
      <c r="C84" s="20">
        <v>7.8369</v>
      </c>
      <c r="D84" s="20">
        <v>9.718399999999999</v>
      </c>
      <c r="E84" s="20">
        <v>8.3222999999999985</v>
      </c>
      <c r="F84" s="20">
        <f>+E84-D84</f>
        <v>-1.3961000000000006</v>
      </c>
      <c r="G84" s="21">
        <f>+F84/D84*100</f>
        <v>-14.36553342113929</v>
      </c>
      <c r="H84" s="21">
        <f>+E84-C84</f>
        <v>0.4853999999999985</v>
      </c>
      <c r="I84" s="22">
        <f>+H84/C84*100</f>
        <v>6.1937756000459174</v>
      </c>
    </row>
    <row r="85" spans="1:9" ht="15.75" x14ac:dyDescent="0.25">
      <c r="A85" s="1"/>
      <c r="B85" s="19" t="s">
        <v>33</v>
      </c>
      <c r="C85" s="20">
        <v>64.676200000000009</v>
      </c>
      <c r="D85" s="20">
        <v>59.996300000000005</v>
      </c>
      <c r="E85" s="20">
        <v>66.550600000000003</v>
      </c>
      <c r="F85" s="20">
        <f>+E85-D85</f>
        <v>6.5542999999999978</v>
      </c>
      <c r="G85" s="21">
        <f>+F85/D85*100</f>
        <v>10.924507011265689</v>
      </c>
      <c r="H85" s="21">
        <f>+E85-C85</f>
        <v>1.8743999999999943</v>
      </c>
      <c r="I85" s="22">
        <f>+H85/C85*100</f>
        <v>2.8981294510190674</v>
      </c>
    </row>
    <row r="86" spans="1:9" ht="15.75" x14ac:dyDescent="0.25">
      <c r="A86" s="1"/>
      <c r="B86" s="19" t="s">
        <v>34</v>
      </c>
      <c r="C86" s="20">
        <v>32.505600000000001</v>
      </c>
      <c r="D86" s="20">
        <v>29.963200000000001</v>
      </c>
      <c r="E86" s="20">
        <v>33.466000000000001</v>
      </c>
      <c r="F86" s="20">
        <f>+E86-D86</f>
        <v>3.5028000000000006</v>
      </c>
      <c r="G86" s="21">
        <f>+F86/D86*100</f>
        <v>11.690340150584719</v>
      </c>
      <c r="H86" s="21">
        <f>+E86-C86</f>
        <v>0.96039999999999992</v>
      </c>
      <c r="I86" s="22">
        <f>+H86/C86*100</f>
        <v>2.9545678283126597</v>
      </c>
    </row>
    <row r="87" spans="1:9" ht="15.75" x14ac:dyDescent="0.25">
      <c r="A87" s="1"/>
      <c r="B87" s="19" t="s">
        <v>35</v>
      </c>
      <c r="C87" s="20">
        <v>0.57390000000000008</v>
      </c>
      <c r="D87" s="20">
        <v>0</v>
      </c>
      <c r="E87" s="20">
        <v>0.7157</v>
      </c>
      <c r="F87" s="20">
        <f>+E87-D87</f>
        <v>0.7157</v>
      </c>
      <c r="G87" s="23" t="e">
        <f>+F87/D87*100</f>
        <v>#DIV/0!</v>
      </c>
      <c r="H87" s="21">
        <f>+E87-C87</f>
        <v>0.14179999999999993</v>
      </c>
      <c r="I87" s="22">
        <f>+H87/C87*100</f>
        <v>24.708137306150881</v>
      </c>
    </row>
    <row r="88" spans="1:9" ht="15.75" x14ac:dyDescent="0.25">
      <c r="A88" s="1"/>
      <c r="B88" s="19" t="s">
        <v>36</v>
      </c>
      <c r="C88" s="20"/>
      <c r="D88" s="20"/>
      <c r="E88" s="20"/>
      <c r="F88" s="20">
        <f>+E88-D88</f>
        <v>0</v>
      </c>
      <c r="G88" s="23" t="e">
        <f>+F88/D88*100</f>
        <v>#DIV/0!</v>
      </c>
      <c r="H88" s="21">
        <f>+E88-C88</f>
        <v>0</v>
      </c>
      <c r="I88" s="24" t="e">
        <f>+H88/C88*100</f>
        <v>#DIV/0!</v>
      </c>
    </row>
    <row r="89" spans="1:9" ht="15.75" x14ac:dyDescent="0.25">
      <c r="A89" s="1"/>
      <c r="B89" s="19" t="s">
        <v>62</v>
      </c>
      <c r="C89" s="20">
        <v>36.034199999999998</v>
      </c>
      <c r="D89" s="20">
        <v>37.730199999999996</v>
      </c>
      <c r="E89" s="20">
        <v>36.315900000000006</v>
      </c>
      <c r="F89" s="20">
        <f>+E89-D89</f>
        <v>-1.4142999999999901</v>
      </c>
      <c r="G89" s="21">
        <f>+F89/D89*100</f>
        <v>-3.7484561438847139</v>
      </c>
      <c r="H89" s="21">
        <f>+E89-C89</f>
        <v>0.28170000000000783</v>
      </c>
      <c r="I89" s="22">
        <f>+H89/C89*100</f>
        <v>0.7817573305360126</v>
      </c>
    </row>
    <row r="90" spans="1:9" ht="15.75" x14ac:dyDescent="0.25">
      <c r="A90" s="1"/>
      <c r="B90" s="19" t="s">
        <v>63</v>
      </c>
      <c r="C90" s="20">
        <v>7.0413000000000014</v>
      </c>
      <c r="D90" s="20">
        <v>55</v>
      </c>
      <c r="E90" s="20">
        <v>66.587800000000001</v>
      </c>
      <c r="F90" s="20">
        <f>+E90-D90</f>
        <v>11.587800000000001</v>
      </c>
      <c r="G90" s="21">
        <f>+F90/D90*100</f>
        <v>21.068727272727276</v>
      </c>
      <c r="H90" s="21">
        <f>+E90-C90</f>
        <v>59.546500000000002</v>
      </c>
      <c r="I90" s="22">
        <f>+H90/C90*100</f>
        <v>845.67480436851133</v>
      </c>
    </row>
    <row r="91" spans="1:9" ht="15.75" x14ac:dyDescent="0.25">
      <c r="A91" s="1"/>
      <c r="B91" s="14" t="s">
        <v>37</v>
      </c>
      <c r="C91" s="15">
        <f>SUM(C92:C94)</f>
        <v>127.29280000000003</v>
      </c>
      <c r="D91" s="15">
        <f>SUM(D92:D94)</f>
        <v>114.1567</v>
      </c>
      <c r="E91" s="15">
        <f>SUM(E92:E94)</f>
        <v>194.41919999999999</v>
      </c>
      <c r="F91" s="15">
        <f>+E91-D91</f>
        <v>80.262499999999989</v>
      </c>
      <c r="G91" s="16">
        <f>+F91/D91*100</f>
        <v>70.309057637440446</v>
      </c>
      <c r="H91" s="16">
        <f>+E91-C91</f>
        <v>67.126399999999961</v>
      </c>
      <c r="I91" s="17">
        <f>+H91/C91*100</f>
        <v>52.73385454636864</v>
      </c>
    </row>
    <row r="92" spans="1:9" ht="15.75" x14ac:dyDescent="0.25">
      <c r="A92" s="1"/>
      <c r="B92" s="19" t="s">
        <v>38</v>
      </c>
      <c r="C92" s="20">
        <v>26.4072</v>
      </c>
      <c r="D92" s="20">
        <v>12.6288</v>
      </c>
      <c r="E92" s="20">
        <v>27.349700000000002</v>
      </c>
      <c r="F92" s="20">
        <f>+E92-D92</f>
        <v>14.720900000000002</v>
      </c>
      <c r="G92" s="21">
        <f>+F92/D92*100</f>
        <v>116.56610287596607</v>
      </c>
      <c r="H92" s="21">
        <f>+E92-C92</f>
        <v>0.94250000000000256</v>
      </c>
      <c r="I92" s="22">
        <f>+H92/C92*100</f>
        <v>3.5691023660213976</v>
      </c>
    </row>
    <row r="93" spans="1:9" ht="15.75" x14ac:dyDescent="0.25">
      <c r="A93" s="1"/>
      <c r="B93" s="19" t="s">
        <v>39</v>
      </c>
      <c r="C93" s="20">
        <v>6.0847999999999995</v>
      </c>
      <c r="D93" s="20">
        <v>0</v>
      </c>
      <c r="E93" s="20">
        <v>6.0266000000000002</v>
      </c>
      <c r="F93" s="20">
        <f>+E93-D93</f>
        <v>6.0266000000000002</v>
      </c>
      <c r="G93" s="23" t="e">
        <f>+F93/D93*100</f>
        <v>#DIV/0!</v>
      </c>
      <c r="H93" s="21">
        <f>+E93-C93</f>
        <v>-5.8199999999999363E-2</v>
      </c>
      <c r="I93" s="22">
        <f>+H93/C93*100</f>
        <v>-0.95648172495397321</v>
      </c>
    </row>
    <row r="94" spans="1:9" ht="18.75" x14ac:dyDescent="0.25">
      <c r="A94" s="1"/>
      <c r="B94" s="19" t="s">
        <v>40</v>
      </c>
      <c r="C94" s="20">
        <v>94.800800000000024</v>
      </c>
      <c r="D94" s="20">
        <v>101.5279</v>
      </c>
      <c r="E94" s="20">
        <v>161.0429</v>
      </c>
      <c r="F94" s="20">
        <f>+E94-D94</f>
        <v>59.515000000000001</v>
      </c>
      <c r="G94" s="21">
        <f>+F94/D94*100</f>
        <v>58.619354876836802</v>
      </c>
      <c r="H94" s="21">
        <f>+E94-C94</f>
        <v>66.242099999999979</v>
      </c>
      <c r="I94" s="22">
        <f>+H94/C94*100</f>
        <v>69.875043248580141</v>
      </c>
    </row>
    <row r="95" spans="1:9" ht="16.5" thickBot="1" x14ac:dyDescent="0.3">
      <c r="A95" s="1"/>
      <c r="B95" s="26"/>
      <c r="C95" s="27"/>
      <c r="D95" s="27"/>
      <c r="E95" s="27"/>
      <c r="F95" s="27"/>
      <c r="G95" s="27"/>
      <c r="H95" s="27"/>
      <c r="I95" s="28"/>
    </row>
    <row r="96" spans="1:9" x14ac:dyDescent="0.25">
      <c r="B96" s="29"/>
      <c r="C96" s="29"/>
      <c r="D96" s="29"/>
      <c r="E96" s="2"/>
      <c r="F96" s="2"/>
      <c r="G96" s="2"/>
      <c r="H96" s="2"/>
      <c r="I96" s="2"/>
    </row>
    <row r="97" spans="2:9" x14ac:dyDescent="0.25">
      <c r="B97" s="30" t="s">
        <v>55</v>
      </c>
      <c r="C97" s="30"/>
      <c r="D97" s="30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37" t="s">
        <v>41</v>
      </c>
      <c r="C99" s="38"/>
      <c r="D99" s="38"/>
      <c r="E99" s="38"/>
      <c r="F99" s="38"/>
      <c r="G99" s="38"/>
      <c r="H99" s="38"/>
      <c r="I99" s="38"/>
    </row>
  </sheetData>
  <mergeCells count="7">
    <mergeCell ref="B5:B6"/>
    <mergeCell ref="D5:M5"/>
    <mergeCell ref="N5:O5"/>
    <mergeCell ref="B48:O48"/>
    <mergeCell ref="B56:B57"/>
    <mergeCell ref="F56:G56"/>
    <mergeCell ref="H56:I56"/>
  </mergeCells>
  <printOptions horizontalCentered="1"/>
  <pageMargins left="0.7" right="0.7" top="0.75" bottom="0.75" header="0.3" footer="0.3"/>
  <pageSetup scale="59" orientation="landscape" r:id="rId1"/>
  <ignoredErrors>
    <ignoredError sqref="G12:L12 M10:M11 M13:M16 M18:M23 M25:M28 M30:M31 M33:M39 M41:M43 C12:F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2018-10-11T19:48:56Z</dcterms:modified>
</cp:coreProperties>
</file>