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28800" windowHeight="12135" tabRatio="708"/>
  </bookViews>
  <sheets>
    <sheet name="Julio1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5" l="1"/>
  <c r="D60" i="15"/>
  <c r="D59" i="15" s="1"/>
  <c r="D58" i="15" s="1"/>
  <c r="E60" i="15"/>
  <c r="H60" i="15"/>
  <c r="I60" i="15" s="1"/>
  <c r="F61" i="15"/>
  <c r="G61" i="15"/>
  <c r="H61" i="15"/>
  <c r="I61" i="15" s="1"/>
  <c r="F62" i="15"/>
  <c r="G62" i="15"/>
  <c r="H62" i="15"/>
  <c r="I62" i="15" s="1"/>
  <c r="C63" i="15"/>
  <c r="D63" i="15"/>
  <c r="E63" i="15"/>
  <c r="F63" i="15" s="1"/>
  <c r="G63" i="15" s="1"/>
  <c r="F64" i="15"/>
  <c r="G64" i="15" s="1"/>
  <c r="H64" i="15"/>
  <c r="I64" i="15"/>
  <c r="F65" i="15"/>
  <c r="G65" i="15" s="1"/>
  <c r="H65" i="15"/>
  <c r="I65" i="15"/>
  <c r="F66" i="15"/>
  <c r="G66" i="15" s="1"/>
  <c r="H66" i="15"/>
  <c r="I66" i="15"/>
  <c r="F67" i="15"/>
  <c r="G67" i="15" s="1"/>
  <c r="H67" i="15"/>
  <c r="I67" i="15"/>
  <c r="C68" i="15"/>
  <c r="D68" i="15"/>
  <c r="E68" i="15"/>
  <c r="H68" i="15" s="1"/>
  <c r="I68" i="15" s="1"/>
  <c r="F68" i="15"/>
  <c r="G68" i="15" s="1"/>
  <c r="F69" i="15"/>
  <c r="G69" i="15" s="1"/>
  <c r="H69" i="15"/>
  <c r="I69" i="15"/>
  <c r="F70" i="15"/>
  <c r="G70" i="15" s="1"/>
  <c r="H70" i="15"/>
  <c r="I70" i="15"/>
  <c r="F71" i="15"/>
  <c r="G71" i="15" s="1"/>
  <c r="H71" i="15"/>
  <c r="I71" i="15"/>
  <c r="F72" i="15"/>
  <c r="G72" i="15" s="1"/>
  <c r="H72" i="15"/>
  <c r="I72" i="15"/>
  <c r="F73" i="15"/>
  <c r="G73" i="15" s="1"/>
  <c r="H73" i="15"/>
  <c r="I73" i="15"/>
  <c r="F74" i="15"/>
  <c r="G74" i="15" s="1"/>
  <c r="H74" i="15"/>
  <c r="I74" i="15"/>
  <c r="C75" i="15"/>
  <c r="C59" i="15" s="1"/>
  <c r="C58" i="15" s="1"/>
  <c r="D75" i="15"/>
  <c r="F76" i="15"/>
  <c r="G76" i="15"/>
  <c r="H76" i="15"/>
  <c r="I76" i="15" s="1"/>
  <c r="F77" i="15"/>
  <c r="G77" i="15"/>
  <c r="H77" i="15"/>
  <c r="I77" i="15" s="1"/>
  <c r="F78" i="15"/>
  <c r="G78" i="15"/>
  <c r="H78" i="15"/>
  <c r="I78" i="15" s="1"/>
  <c r="F79" i="15"/>
  <c r="G79" i="15"/>
  <c r="H79" i="15"/>
  <c r="I79" i="15" s="1"/>
  <c r="C80" i="15"/>
  <c r="E80" i="15"/>
  <c r="F80" i="15" s="1"/>
  <c r="G80" i="15" s="1"/>
  <c r="F81" i="15"/>
  <c r="G81" i="15" s="1"/>
  <c r="H81" i="15"/>
  <c r="I81" i="15"/>
  <c r="F82" i="15"/>
  <c r="G82" i="15" s="1"/>
  <c r="H82" i="15"/>
  <c r="I82" i="15"/>
  <c r="C83" i="15"/>
  <c r="D83" i="15"/>
  <c r="E83" i="15"/>
  <c r="H83" i="15" s="1"/>
  <c r="I83" i="15" s="1"/>
  <c r="F83" i="15"/>
  <c r="G83" i="15" s="1"/>
  <c r="F84" i="15"/>
  <c r="G84" i="15" s="1"/>
  <c r="H84" i="15"/>
  <c r="I84" i="15"/>
  <c r="F85" i="15"/>
  <c r="G85" i="15" s="1"/>
  <c r="H85" i="15"/>
  <c r="I85" i="15"/>
  <c r="F86" i="15"/>
  <c r="G86" i="15" s="1"/>
  <c r="H86" i="15"/>
  <c r="I86" i="15"/>
  <c r="F87" i="15"/>
  <c r="G87" i="15" s="1"/>
  <c r="H87" i="15"/>
  <c r="I87" i="15"/>
  <c r="F88" i="15"/>
  <c r="G88" i="15" s="1"/>
  <c r="H88" i="15"/>
  <c r="I88" i="15"/>
  <c r="F89" i="15"/>
  <c r="G89" i="15" s="1"/>
  <c r="H89" i="15"/>
  <c r="I89" i="15"/>
  <c r="F90" i="15"/>
  <c r="G90" i="15" s="1"/>
  <c r="H90" i="15"/>
  <c r="I90" i="15"/>
  <c r="C91" i="15"/>
  <c r="H91" i="15" s="1"/>
  <c r="I91" i="15" s="1"/>
  <c r="D91" i="15"/>
  <c r="F91" i="15" s="1"/>
  <c r="G91" i="15" s="1"/>
  <c r="E91" i="15"/>
  <c r="F92" i="15"/>
  <c r="G92" i="15"/>
  <c r="H92" i="15"/>
  <c r="I92" i="15" s="1"/>
  <c r="F93" i="15"/>
  <c r="G93" i="15"/>
  <c r="H93" i="15"/>
  <c r="I93" i="15" s="1"/>
  <c r="F94" i="15"/>
  <c r="G94" i="15"/>
  <c r="H94" i="15"/>
  <c r="I94" i="15" s="1"/>
  <c r="H80" i="15" l="1"/>
  <c r="I80" i="15" s="1"/>
  <c r="H63" i="15"/>
  <c r="I63" i="15" s="1"/>
  <c r="E75" i="15"/>
  <c r="F60" i="15"/>
  <c r="G60" i="15" s="1"/>
  <c r="K43" i="15"/>
  <c r="K42" i="15"/>
  <c r="K41" i="15"/>
  <c r="J40" i="15"/>
  <c r="I40" i="15"/>
  <c r="H40" i="15"/>
  <c r="G40" i="15"/>
  <c r="F40" i="15"/>
  <c r="E40" i="15"/>
  <c r="D40" i="15"/>
  <c r="C40" i="15"/>
  <c r="K39" i="15"/>
  <c r="K38" i="15"/>
  <c r="K37" i="15"/>
  <c r="K36" i="15"/>
  <c r="K35" i="15"/>
  <c r="K34" i="15"/>
  <c r="K33" i="15"/>
  <c r="J32" i="15"/>
  <c r="I32" i="15"/>
  <c r="H32" i="15"/>
  <c r="G32" i="15"/>
  <c r="F32" i="15"/>
  <c r="E32" i="15"/>
  <c r="D32" i="15"/>
  <c r="C32" i="15"/>
  <c r="K31" i="15"/>
  <c r="K30" i="15"/>
  <c r="J29" i="15"/>
  <c r="J24" i="15" s="1"/>
  <c r="I29" i="15"/>
  <c r="I24" i="15" s="1"/>
  <c r="H29" i="15"/>
  <c r="H24" i="15" s="1"/>
  <c r="G29" i="15"/>
  <c r="G24" i="15" s="1"/>
  <c r="F29" i="15"/>
  <c r="F24" i="15" s="1"/>
  <c r="E29" i="15"/>
  <c r="E24" i="15" s="1"/>
  <c r="D29" i="15"/>
  <c r="D24" i="15" s="1"/>
  <c r="C29" i="15"/>
  <c r="C24" i="15" s="1"/>
  <c r="K28" i="15"/>
  <c r="K27" i="15"/>
  <c r="K26" i="15"/>
  <c r="K25" i="15"/>
  <c r="K23" i="15"/>
  <c r="K22" i="15"/>
  <c r="K21" i="15"/>
  <c r="K20" i="15"/>
  <c r="K19" i="15"/>
  <c r="K18" i="15"/>
  <c r="J17" i="15"/>
  <c r="I17" i="15"/>
  <c r="H17" i="15"/>
  <c r="G17" i="15"/>
  <c r="F17" i="15"/>
  <c r="E17" i="15"/>
  <c r="D17" i="15"/>
  <c r="C17" i="15"/>
  <c r="K16" i="15"/>
  <c r="K15" i="15"/>
  <c r="K14" i="15"/>
  <c r="K13" i="15"/>
  <c r="J12" i="15"/>
  <c r="I12" i="15"/>
  <c r="H12" i="15"/>
  <c r="G12" i="15"/>
  <c r="F12" i="15"/>
  <c r="E12" i="15"/>
  <c r="D12" i="15"/>
  <c r="C12" i="15"/>
  <c r="K11" i="15"/>
  <c r="K10" i="15"/>
  <c r="J9" i="15"/>
  <c r="I9" i="15"/>
  <c r="H9" i="15"/>
  <c r="G9" i="15"/>
  <c r="F9" i="15"/>
  <c r="E9" i="15"/>
  <c r="D9" i="15"/>
  <c r="C9" i="15"/>
  <c r="H75" i="15" l="1"/>
  <c r="I75" i="15" s="1"/>
  <c r="F75" i="15"/>
  <c r="G75" i="15" s="1"/>
  <c r="F8" i="15"/>
  <c r="F7" i="15" s="1"/>
  <c r="G8" i="15"/>
  <c r="G7" i="15" s="1"/>
  <c r="E59" i="15"/>
  <c r="L16" i="15"/>
  <c r="M16" i="15" s="1"/>
  <c r="L21" i="15"/>
  <c r="M21" i="15" s="1"/>
  <c r="L37" i="15"/>
  <c r="M37" i="15" s="1"/>
  <c r="J8" i="15"/>
  <c r="J7" i="15" s="1"/>
  <c r="L42" i="15"/>
  <c r="M42" i="15" s="1"/>
  <c r="L22" i="15"/>
  <c r="M22" i="15" s="1"/>
  <c r="L11" i="15"/>
  <c r="M11" i="15" s="1"/>
  <c r="L27" i="15"/>
  <c r="M27" i="15" s="1"/>
  <c r="L33" i="15"/>
  <c r="M33" i="15" s="1"/>
  <c r="L13" i="15"/>
  <c r="M13" i="15" s="1"/>
  <c r="L18" i="15"/>
  <c r="M18" i="15" s="1"/>
  <c r="L28" i="15"/>
  <c r="M28" i="15" s="1"/>
  <c r="K32" i="15"/>
  <c r="L34" i="15"/>
  <c r="M34" i="15" s="1"/>
  <c r="L38" i="15"/>
  <c r="M38" i="15" s="1"/>
  <c r="L43" i="15"/>
  <c r="M43" i="15" s="1"/>
  <c r="L14" i="15"/>
  <c r="M14" i="15" s="1"/>
  <c r="L19" i="15"/>
  <c r="M19" i="15" s="1"/>
  <c r="L23" i="15"/>
  <c r="M23" i="15" s="1"/>
  <c r="L25" i="15"/>
  <c r="M25" i="15" s="1"/>
  <c r="L30" i="15"/>
  <c r="M30" i="15" s="1"/>
  <c r="L35" i="15"/>
  <c r="M35" i="15" s="1"/>
  <c r="L39" i="15"/>
  <c r="M39" i="15" s="1"/>
  <c r="L10" i="15"/>
  <c r="M10" i="15" s="1"/>
  <c r="L15" i="15"/>
  <c r="M15" i="15" s="1"/>
  <c r="L20" i="15"/>
  <c r="M20" i="15" s="1"/>
  <c r="L26" i="15"/>
  <c r="M26" i="15" s="1"/>
  <c r="K29" i="15"/>
  <c r="L31" i="15"/>
  <c r="M31" i="15" s="1"/>
  <c r="L36" i="15"/>
  <c r="M36" i="15" s="1"/>
  <c r="L41" i="15"/>
  <c r="M41" i="15" s="1"/>
  <c r="K40" i="15"/>
  <c r="H8" i="15"/>
  <c r="H7" i="15" s="1"/>
  <c r="C8" i="15"/>
  <c r="C7" i="15" s="1"/>
  <c r="K9" i="15"/>
  <c r="E8" i="15"/>
  <c r="E7" i="15" s="1"/>
  <c r="I8" i="15"/>
  <c r="I7" i="15" s="1"/>
  <c r="K24" i="15"/>
  <c r="K17" i="15"/>
  <c r="K12" i="15"/>
  <c r="D8" i="15"/>
  <c r="H59" i="15" l="1"/>
  <c r="I59" i="15" s="1"/>
  <c r="E58" i="15"/>
  <c r="F59" i="15"/>
  <c r="G59" i="15" s="1"/>
  <c r="L9" i="15"/>
  <c r="M9" i="15" s="1"/>
  <c r="L24" i="15"/>
  <c r="M24" i="15" s="1"/>
  <c r="L32" i="15"/>
  <c r="M32" i="15" s="1"/>
  <c r="L17" i="15"/>
  <c r="M17" i="15" s="1"/>
  <c r="L12" i="15"/>
  <c r="M12" i="15" s="1"/>
  <c r="L40" i="15"/>
  <c r="M40" i="15" s="1"/>
  <c r="L29" i="15"/>
  <c r="M29" i="15" s="1"/>
  <c r="K8" i="15"/>
  <c r="D7" i="15"/>
  <c r="K7" i="15" s="1"/>
  <c r="H58" i="15" l="1"/>
  <c r="I58" i="15" s="1"/>
  <c r="F58" i="15"/>
  <c r="G58" i="15" s="1"/>
  <c r="L8" i="15"/>
  <c r="M8" i="15" s="1"/>
  <c r="L7" i="15"/>
  <c r="M7" i="15" s="1"/>
</calcChain>
</file>

<file path=xl/sharedStrings.xml><?xml version="1.0" encoding="utf-8"?>
<sst xmlns="http://schemas.openxmlformats.org/spreadsheetml/2006/main" count="110" uniqueCount="62">
  <si>
    <t>(Montos en Millones de US$)</t>
  </si>
  <si>
    <t>Concepto</t>
  </si>
  <si>
    <t>Año 2017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</si>
  <si>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</si>
  <si>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</si>
  <si>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</si>
  <si>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</si>
  <si>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</si>
  <si>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</si>
  <si>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</si>
  <si>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</si>
  <si>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</si>
  <si>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</si>
  <si>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</si>
  <si>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</si>
  <si>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</si>
  <si>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</si>
  <si>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</si>
  <si>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</si>
  <si>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</si>
  <si>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</si>
  <si>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</si>
  <si>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</si>
  <si>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</si>
  <si>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</si>
  <si>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</si>
  <si>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</si>
  <si>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</si>
  <si>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</si>
  <si>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</si>
  <si>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</si>
  <si>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</si>
  <si>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</si>
  <si>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</si>
  <si>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</si>
  <si>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</si>
  <si>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</si>
  <si>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</si>
  <si>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</si>
  <si>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</si>
  <si>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</si>
  <si>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</si>
  <si>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</si>
  <si>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</si>
  <si>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</si>
  <si>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</si>
  <si>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</si>
  <si>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</si>
  <si>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</si>
  <si>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INGRESOS CORRIENTES Y CONTRIBUCIONES</t>
  </si>
  <si>
    <t>DERECHOS ARANCELARIOS A LA IMPORT.</t>
  </si>
  <si>
    <t>Fuente: Departamento de Ingresos Bancarios, Dirección General de Tesorería</t>
  </si>
  <si>
    <t>Al  31 Jul.</t>
  </si>
  <si>
    <t>Al   31 Jul.</t>
  </si>
  <si>
    <t>Variac. 17 / Pto. 17</t>
  </si>
  <si>
    <t>Variac. 17 / 16</t>
  </si>
  <si>
    <t>Pto. 2017</t>
  </si>
  <si>
    <t>Año 2016</t>
  </si>
  <si>
    <t>INGRESOS AL  31 DE JULIO DE 2017, VRS EJECUTADO  2016  (Definitivo)</t>
  </si>
  <si>
    <t>COMPARATIVO ACUMULADO AL  31 DE JULIO DE 2017, VRS EJECUTADO  2016 Y PRESUPUESTO 2017 (Definitivo)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</si>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</sst>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U99"/>
  <sheetViews>
    <sheetView showGridLines="0"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RowHeight="15" x14ac:dyDescent="0.25"/>
  <cols>
    <col min="2" max="2" width="59.5703125" customWidth="1"/>
    <col min="3" max="13" width="11.85546875" customWidth="1"/>
    <col min="16" max="16" width="13.7109375" bestFit="1" customWidth="1"/>
    <col min="253" max="253" width="59.5703125" customWidth="1"/>
    <col min="254" max="254" width="10.7109375" customWidth="1"/>
    <col min="255" max="256" width="7.85546875" customWidth="1"/>
    <col min="257" max="257" width="8" customWidth="1"/>
    <col min="258" max="263" width="7.7109375" customWidth="1"/>
    <col min="264" max="266" width="0" hidden="1" customWidth="1"/>
    <col min="267" max="267" width="10.7109375" customWidth="1"/>
    <col min="268" max="269" width="9.7109375" customWidth="1"/>
    <col min="272" max="272" width="13.7109375" bestFit="1" customWidth="1"/>
    <col min="509" max="509" width="59.5703125" customWidth="1"/>
    <col min="510" max="510" width="10.7109375" customWidth="1"/>
    <col min="511" max="512" width="7.85546875" customWidth="1"/>
    <col min="513" max="513" width="8" customWidth="1"/>
    <col min="514" max="519" width="7.7109375" customWidth="1"/>
    <col min="520" max="522" width="0" hidden="1" customWidth="1"/>
    <col min="523" max="523" width="10.7109375" customWidth="1"/>
    <col min="524" max="525" width="9.7109375" customWidth="1"/>
    <col min="528" max="528" width="13.7109375" bestFit="1" customWidth="1"/>
    <col min="765" max="765" width="59.5703125" customWidth="1"/>
    <col min="766" max="766" width="10.7109375" customWidth="1"/>
    <col min="767" max="768" width="7.85546875" customWidth="1"/>
    <col min="769" max="769" width="8" customWidth="1"/>
    <col min="770" max="775" width="7.7109375" customWidth="1"/>
    <col min="776" max="778" width="0" hidden="1" customWidth="1"/>
    <col min="779" max="779" width="10.7109375" customWidth="1"/>
    <col min="780" max="781" width="9.7109375" customWidth="1"/>
    <col min="784" max="784" width="13.7109375" bestFit="1" customWidth="1"/>
    <col min="1021" max="1021" width="59.5703125" customWidth="1"/>
    <col min="1022" max="1022" width="10.7109375" customWidth="1"/>
    <col min="1023" max="1024" width="7.85546875" customWidth="1"/>
    <col min="1025" max="1025" width="8" customWidth="1"/>
    <col min="1026" max="1031" width="7.7109375" customWidth="1"/>
    <col min="1032" max="1034" width="0" hidden="1" customWidth="1"/>
    <col min="1035" max="1035" width="10.7109375" customWidth="1"/>
    <col min="1036" max="1037" width="9.7109375" customWidth="1"/>
    <col min="1040" max="1040" width="13.7109375" bestFit="1" customWidth="1"/>
    <col min="1277" max="1277" width="59.5703125" customWidth="1"/>
    <col min="1278" max="1278" width="10.7109375" customWidth="1"/>
    <col min="1279" max="1280" width="7.85546875" customWidth="1"/>
    <col min="1281" max="1281" width="8" customWidth="1"/>
    <col min="1282" max="1287" width="7.7109375" customWidth="1"/>
    <col min="1288" max="1290" width="0" hidden="1" customWidth="1"/>
    <col min="1291" max="1291" width="10.7109375" customWidth="1"/>
    <col min="1292" max="1293" width="9.7109375" customWidth="1"/>
    <col min="1296" max="1296" width="13.7109375" bestFit="1" customWidth="1"/>
    <col min="1533" max="1533" width="59.5703125" customWidth="1"/>
    <col min="1534" max="1534" width="10.7109375" customWidth="1"/>
    <col min="1535" max="1536" width="7.85546875" customWidth="1"/>
    <col min="1537" max="1537" width="8" customWidth="1"/>
    <col min="1538" max="1543" width="7.7109375" customWidth="1"/>
    <col min="1544" max="1546" width="0" hidden="1" customWidth="1"/>
    <col min="1547" max="1547" width="10.7109375" customWidth="1"/>
    <col min="1548" max="1549" width="9.7109375" customWidth="1"/>
    <col min="1552" max="1552" width="13.7109375" bestFit="1" customWidth="1"/>
    <col min="1789" max="1789" width="59.5703125" customWidth="1"/>
    <col min="1790" max="1790" width="10.7109375" customWidth="1"/>
    <col min="1791" max="1792" width="7.85546875" customWidth="1"/>
    <col min="1793" max="1793" width="8" customWidth="1"/>
    <col min="1794" max="1799" width="7.7109375" customWidth="1"/>
    <col min="1800" max="1802" width="0" hidden="1" customWidth="1"/>
    <col min="1803" max="1803" width="10.7109375" customWidth="1"/>
    <col min="1804" max="1805" width="9.7109375" customWidth="1"/>
    <col min="1808" max="1808" width="13.7109375" bestFit="1" customWidth="1"/>
    <col min="2045" max="2045" width="59.5703125" customWidth="1"/>
    <col min="2046" max="2046" width="10.7109375" customWidth="1"/>
    <col min="2047" max="2048" width="7.85546875" customWidth="1"/>
    <col min="2049" max="2049" width="8" customWidth="1"/>
    <col min="2050" max="2055" width="7.7109375" customWidth="1"/>
    <col min="2056" max="2058" width="0" hidden="1" customWidth="1"/>
    <col min="2059" max="2059" width="10.7109375" customWidth="1"/>
    <col min="2060" max="2061" width="9.7109375" customWidth="1"/>
    <col min="2064" max="2064" width="13.7109375" bestFit="1" customWidth="1"/>
    <col min="2301" max="2301" width="59.5703125" customWidth="1"/>
    <col min="2302" max="2302" width="10.7109375" customWidth="1"/>
    <col min="2303" max="2304" width="7.85546875" customWidth="1"/>
    <col min="2305" max="2305" width="8" customWidth="1"/>
    <col min="2306" max="2311" width="7.7109375" customWidth="1"/>
    <col min="2312" max="2314" width="0" hidden="1" customWidth="1"/>
    <col min="2315" max="2315" width="10.7109375" customWidth="1"/>
    <col min="2316" max="2317" width="9.7109375" customWidth="1"/>
    <col min="2320" max="2320" width="13.7109375" bestFit="1" customWidth="1"/>
    <col min="2557" max="2557" width="59.5703125" customWidth="1"/>
    <col min="2558" max="2558" width="10.7109375" customWidth="1"/>
    <col min="2559" max="2560" width="7.85546875" customWidth="1"/>
    <col min="2561" max="2561" width="8" customWidth="1"/>
    <col min="2562" max="2567" width="7.7109375" customWidth="1"/>
    <col min="2568" max="2570" width="0" hidden="1" customWidth="1"/>
    <col min="2571" max="2571" width="10.7109375" customWidth="1"/>
    <col min="2572" max="2573" width="9.7109375" customWidth="1"/>
    <col min="2576" max="2576" width="13.7109375" bestFit="1" customWidth="1"/>
    <col min="2813" max="2813" width="59.5703125" customWidth="1"/>
    <col min="2814" max="2814" width="10.7109375" customWidth="1"/>
    <col min="2815" max="2816" width="7.85546875" customWidth="1"/>
    <col min="2817" max="2817" width="8" customWidth="1"/>
    <col min="2818" max="2823" width="7.7109375" customWidth="1"/>
    <col min="2824" max="2826" width="0" hidden="1" customWidth="1"/>
    <col min="2827" max="2827" width="10.7109375" customWidth="1"/>
    <col min="2828" max="2829" width="9.7109375" customWidth="1"/>
    <col min="2832" max="2832" width="13.7109375" bestFit="1" customWidth="1"/>
    <col min="3069" max="3069" width="59.5703125" customWidth="1"/>
    <col min="3070" max="3070" width="10.7109375" customWidth="1"/>
    <col min="3071" max="3072" width="7.85546875" customWidth="1"/>
    <col min="3073" max="3073" width="8" customWidth="1"/>
    <col min="3074" max="3079" width="7.7109375" customWidth="1"/>
    <col min="3080" max="3082" width="0" hidden="1" customWidth="1"/>
    <col min="3083" max="3083" width="10.7109375" customWidth="1"/>
    <col min="3084" max="3085" width="9.7109375" customWidth="1"/>
    <col min="3088" max="3088" width="13.7109375" bestFit="1" customWidth="1"/>
    <col min="3325" max="3325" width="59.5703125" customWidth="1"/>
    <col min="3326" max="3326" width="10.7109375" customWidth="1"/>
    <col min="3327" max="3328" width="7.85546875" customWidth="1"/>
    <col min="3329" max="3329" width="8" customWidth="1"/>
    <col min="3330" max="3335" width="7.7109375" customWidth="1"/>
    <col min="3336" max="3338" width="0" hidden="1" customWidth="1"/>
    <col min="3339" max="3339" width="10.7109375" customWidth="1"/>
    <col min="3340" max="3341" width="9.7109375" customWidth="1"/>
    <col min="3344" max="3344" width="13.7109375" bestFit="1" customWidth="1"/>
    <col min="3581" max="3581" width="59.5703125" customWidth="1"/>
    <col min="3582" max="3582" width="10.7109375" customWidth="1"/>
    <col min="3583" max="3584" width="7.85546875" customWidth="1"/>
    <col min="3585" max="3585" width="8" customWidth="1"/>
    <col min="3586" max="3591" width="7.7109375" customWidth="1"/>
    <col min="3592" max="3594" width="0" hidden="1" customWidth="1"/>
    <col min="3595" max="3595" width="10.7109375" customWidth="1"/>
    <col min="3596" max="3597" width="9.7109375" customWidth="1"/>
    <col min="3600" max="3600" width="13.7109375" bestFit="1" customWidth="1"/>
    <col min="3837" max="3837" width="59.5703125" customWidth="1"/>
    <col min="3838" max="3838" width="10.7109375" customWidth="1"/>
    <col min="3839" max="3840" width="7.85546875" customWidth="1"/>
    <col min="3841" max="3841" width="8" customWidth="1"/>
    <col min="3842" max="3847" width="7.7109375" customWidth="1"/>
    <col min="3848" max="3850" width="0" hidden="1" customWidth="1"/>
    <col min="3851" max="3851" width="10.7109375" customWidth="1"/>
    <col min="3852" max="3853" width="9.7109375" customWidth="1"/>
    <col min="3856" max="3856" width="13.7109375" bestFit="1" customWidth="1"/>
    <col min="4093" max="4093" width="59.5703125" customWidth="1"/>
    <col min="4094" max="4094" width="10.7109375" customWidth="1"/>
    <col min="4095" max="4096" width="7.85546875" customWidth="1"/>
    <col min="4097" max="4097" width="8" customWidth="1"/>
    <col min="4098" max="4103" width="7.7109375" customWidth="1"/>
    <col min="4104" max="4106" width="0" hidden="1" customWidth="1"/>
    <col min="4107" max="4107" width="10.7109375" customWidth="1"/>
    <col min="4108" max="4109" width="9.7109375" customWidth="1"/>
    <col min="4112" max="4112" width="13.7109375" bestFit="1" customWidth="1"/>
    <col min="4349" max="4349" width="59.5703125" customWidth="1"/>
    <col min="4350" max="4350" width="10.7109375" customWidth="1"/>
    <col min="4351" max="4352" width="7.85546875" customWidth="1"/>
    <col min="4353" max="4353" width="8" customWidth="1"/>
    <col min="4354" max="4359" width="7.7109375" customWidth="1"/>
    <col min="4360" max="4362" width="0" hidden="1" customWidth="1"/>
    <col min="4363" max="4363" width="10.7109375" customWidth="1"/>
    <col min="4364" max="4365" width="9.7109375" customWidth="1"/>
    <col min="4368" max="4368" width="13.7109375" bestFit="1" customWidth="1"/>
    <col min="4605" max="4605" width="59.5703125" customWidth="1"/>
    <col min="4606" max="4606" width="10.7109375" customWidth="1"/>
    <col min="4607" max="4608" width="7.85546875" customWidth="1"/>
    <col min="4609" max="4609" width="8" customWidth="1"/>
    <col min="4610" max="4615" width="7.7109375" customWidth="1"/>
    <col min="4616" max="4618" width="0" hidden="1" customWidth="1"/>
    <col min="4619" max="4619" width="10.7109375" customWidth="1"/>
    <col min="4620" max="4621" width="9.7109375" customWidth="1"/>
    <col min="4624" max="4624" width="13.7109375" bestFit="1" customWidth="1"/>
    <col min="4861" max="4861" width="59.5703125" customWidth="1"/>
    <col min="4862" max="4862" width="10.7109375" customWidth="1"/>
    <col min="4863" max="4864" width="7.85546875" customWidth="1"/>
    <col min="4865" max="4865" width="8" customWidth="1"/>
    <col min="4866" max="4871" width="7.7109375" customWidth="1"/>
    <col min="4872" max="4874" width="0" hidden="1" customWidth="1"/>
    <col min="4875" max="4875" width="10.7109375" customWidth="1"/>
    <col min="4876" max="4877" width="9.7109375" customWidth="1"/>
    <col min="4880" max="4880" width="13.7109375" bestFit="1" customWidth="1"/>
    <col min="5117" max="5117" width="59.5703125" customWidth="1"/>
    <col min="5118" max="5118" width="10.7109375" customWidth="1"/>
    <col min="5119" max="5120" width="7.85546875" customWidth="1"/>
    <col min="5121" max="5121" width="8" customWidth="1"/>
    <col min="5122" max="5127" width="7.7109375" customWidth="1"/>
    <col min="5128" max="5130" width="0" hidden="1" customWidth="1"/>
    <col min="5131" max="5131" width="10.7109375" customWidth="1"/>
    <col min="5132" max="5133" width="9.7109375" customWidth="1"/>
    <col min="5136" max="5136" width="13.7109375" bestFit="1" customWidth="1"/>
    <col min="5373" max="5373" width="59.5703125" customWidth="1"/>
    <col min="5374" max="5374" width="10.7109375" customWidth="1"/>
    <col min="5375" max="5376" width="7.85546875" customWidth="1"/>
    <col min="5377" max="5377" width="8" customWidth="1"/>
    <col min="5378" max="5383" width="7.7109375" customWidth="1"/>
    <col min="5384" max="5386" width="0" hidden="1" customWidth="1"/>
    <col min="5387" max="5387" width="10.7109375" customWidth="1"/>
    <col min="5388" max="5389" width="9.7109375" customWidth="1"/>
    <col min="5392" max="5392" width="13.7109375" bestFit="1" customWidth="1"/>
    <col min="5629" max="5629" width="59.5703125" customWidth="1"/>
    <col min="5630" max="5630" width="10.7109375" customWidth="1"/>
    <col min="5631" max="5632" width="7.85546875" customWidth="1"/>
    <col min="5633" max="5633" width="8" customWidth="1"/>
    <col min="5634" max="5639" width="7.7109375" customWidth="1"/>
    <col min="5640" max="5642" width="0" hidden="1" customWidth="1"/>
    <col min="5643" max="5643" width="10.7109375" customWidth="1"/>
    <col min="5644" max="5645" width="9.7109375" customWidth="1"/>
    <col min="5648" max="5648" width="13.7109375" bestFit="1" customWidth="1"/>
    <col min="5885" max="5885" width="59.5703125" customWidth="1"/>
    <col min="5886" max="5886" width="10.7109375" customWidth="1"/>
    <col min="5887" max="5888" width="7.85546875" customWidth="1"/>
    <col min="5889" max="5889" width="8" customWidth="1"/>
    <col min="5890" max="5895" width="7.7109375" customWidth="1"/>
    <col min="5896" max="5898" width="0" hidden="1" customWidth="1"/>
    <col min="5899" max="5899" width="10.7109375" customWidth="1"/>
    <col min="5900" max="5901" width="9.7109375" customWidth="1"/>
    <col min="5904" max="5904" width="13.7109375" bestFit="1" customWidth="1"/>
    <col min="6141" max="6141" width="59.5703125" customWidth="1"/>
    <col min="6142" max="6142" width="10.7109375" customWidth="1"/>
    <col min="6143" max="6144" width="7.85546875" customWidth="1"/>
    <col min="6145" max="6145" width="8" customWidth="1"/>
    <col min="6146" max="6151" width="7.7109375" customWidth="1"/>
    <col min="6152" max="6154" width="0" hidden="1" customWidth="1"/>
    <col min="6155" max="6155" width="10.7109375" customWidth="1"/>
    <col min="6156" max="6157" width="9.7109375" customWidth="1"/>
    <col min="6160" max="6160" width="13.7109375" bestFit="1" customWidth="1"/>
    <col min="6397" max="6397" width="59.5703125" customWidth="1"/>
    <col min="6398" max="6398" width="10.7109375" customWidth="1"/>
    <col min="6399" max="6400" width="7.85546875" customWidth="1"/>
    <col min="6401" max="6401" width="8" customWidth="1"/>
    <col min="6402" max="6407" width="7.7109375" customWidth="1"/>
    <col min="6408" max="6410" width="0" hidden="1" customWidth="1"/>
    <col min="6411" max="6411" width="10.7109375" customWidth="1"/>
    <col min="6412" max="6413" width="9.7109375" customWidth="1"/>
    <col min="6416" max="6416" width="13.7109375" bestFit="1" customWidth="1"/>
    <col min="6653" max="6653" width="59.5703125" customWidth="1"/>
    <col min="6654" max="6654" width="10.7109375" customWidth="1"/>
    <col min="6655" max="6656" width="7.85546875" customWidth="1"/>
    <col min="6657" max="6657" width="8" customWidth="1"/>
    <col min="6658" max="6663" width="7.7109375" customWidth="1"/>
    <col min="6664" max="6666" width="0" hidden="1" customWidth="1"/>
    <col min="6667" max="6667" width="10.7109375" customWidth="1"/>
    <col min="6668" max="6669" width="9.7109375" customWidth="1"/>
    <col min="6672" max="6672" width="13.7109375" bestFit="1" customWidth="1"/>
    <col min="6909" max="6909" width="59.5703125" customWidth="1"/>
    <col min="6910" max="6910" width="10.7109375" customWidth="1"/>
    <col min="6911" max="6912" width="7.85546875" customWidth="1"/>
    <col min="6913" max="6913" width="8" customWidth="1"/>
    <col min="6914" max="6919" width="7.7109375" customWidth="1"/>
    <col min="6920" max="6922" width="0" hidden="1" customWidth="1"/>
    <col min="6923" max="6923" width="10.7109375" customWidth="1"/>
    <col min="6924" max="6925" width="9.7109375" customWidth="1"/>
    <col min="6928" max="6928" width="13.7109375" bestFit="1" customWidth="1"/>
    <col min="7165" max="7165" width="59.5703125" customWidth="1"/>
    <col min="7166" max="7166" width="10.7109375" customWidth="1"/>
    <col min="7167" max="7168" width="7.85546875" customWidth="1"/>
    <col min="7169" max="7169" width="8" customWidth="1"/>
    <col min="7170" max="7175" width="7.7109375" customWidth="1"/>
    <col min="7176" max="7178" width="0" hidden="1" customWidth="1"/>
    <col min="7179" max="7179" width="10.7109375" customWidth="1"/>
    <col min="7180" max="7181" width="9.7109375" customWidth="1"/>
    <col min="7184" max="7184" width="13.7109375" bestFit="1" customWidth="1"/>
    <col min="7421" max="7421" width="59.5703125" customWidth="1"/>
    <col min="7422" max="7422" width="10.7109375" customWidth="1"/>
    <col min="7423" max="7424" width="7.85546875" customWidth="1"/>
    <col min="7425" max="7425" width="8" customWidth="1"/>
    <col min="7426" max="7431" width="7.7109375" customWidth="1"/>
    <col min="7432" max="7434" width="0" hidden="1" customWidth="1"/>
    <col min="7435" max="7435" width="10.7109375" customWidth="1"/>
    <col min="7436" max="7437" width="9.7109375" customWidth="1"/>
    <col min="7440" max="7440" width="13.7109375" bestFit="1" customWidth="1"/>
    <col min="7677" max="7677" width="59.5703125" customWidth="1"/>
    <col min="7678" max="7678" width="10.7109375" customWidth="1"/>
    <col min="7679" max="7680" width="7.85546875" customWidth="1"/>
    <col min="7681" max="7681" width="8" customWidth="1"/>
    <col min="7682" max="7687" width="7.7109375" customWidth="1"/>
    <col min="7688" max="7690" width="0" hidden="1" customWidth="1"/>
    <col min="7691" max="7691" width="10.7109375" customWidth="1"/>
    <col min="7692" max="7693" width="9.7109375" customWidth="1"/>
    <col min="7696" max="7696" width="13.7109375" bestFit="1" customWidth="1"/>
    <col min="7933" max="7933" width="59.5703125" customWidth="1"/>
    <col min="7934" max="7934" width="10.7109375" customWidth="1"/>
    <col min="7935" max="7936" width="7.85546875" customWidth="1"/>
    <col min="7937" max="7937" width="8" customWidth="1"/>
    <col min="7938" max="7943" width="7.7109375" customWidth="1"/>
    <col min="7944" max="7946" width="0" hidden="1" customWidth="1"/>
    <col min="7947" max="7947" width="10.7109375" customWidth="1"/>
    <col min="7948" max="7949" width="9.7109375" customWidth="1"/>
    <col min="7952" max="7952" width="13.7109375" bestFit="1" customWidth="1"/>
    <col min="8189" max="8189" width="59.5703125" customWidth="1"/>
    <col min="8190" max="8190" width="10.7109375" customWidth="1"/>
    <col min="8191" max="8192" width="7.85546875" customWidth="1"/>
    <col min="8193" max="8193" width="8" customWidth="1"/>
    <col min="8194" max="8199" width="7.7109375" customWidth="1"/>
    <col min="8200" max="8202" width="0" hidden="1" customWidth="1"/>
    <col min="8203" max="8203" width="10.7109375" customWidth="1"/>
    <col min="8204" max="8205" width="9.7109375" customWidth="1"/>
    <col min="8208" max="8208" width="13.7109375" bestFit="1" customWidth="1"/>
    <col min="8445" max="8445" width="59.5703125" customWidth="1"/>
    <col min="8446" max="8446" width="10.7109375" customWidth="1"/>
    <col min="8447" max="8448" width="7.85546875" customWidth="1"/>
    <col min="8449" max="8449" width="8" customWidth="1"/>
    <col min="8450" max="8455" width="7.7109375" customWidth="1"/>
    <col min="8456" max="8458" width="0" hidden="1" customWidth="1"/>
    <col min="8459" max="8459" width="10.7109375" customWidth="1"/>
    <col min="8460" max="8461" width="9.7109375" customWidth="1"/>
    <col min="8464" max="8464" width="13.7109375" bestFit="1" customWidth="1"/>
    <col min="8701" max="8701" width="59.5703125" customWidth="1"/>
    <col min="8702" max="8702" width="10.7109375" customWidth="1"/>
    <col min="8703" max="8704" width="7.85546875" customWidth="1"/>
    <col min="8705" max="8705" width="8" customWidth="1"/>
    <col min="8706" max="8711" width="7.7109375" customWidth="1"/>
    <col min="8712" max="8714" width="0" hidden="1" customWidth="1"/>
    <col min="8715" max="8715" width="10.7109375" customWidth="1"/>
    <col min="8716" max="8717" width="9.7109375" customWidth="1"/>
    <col min="8720" max="8720" width="13.7109375" bestFit="1" customWidth="1"/>
    <col min="8957" max="8957" width="59.5703125" customWidth="1"/>
    <col min="8958" max="8958" width="10.7109375" customWidth="1"/>
    <col min="8959" max="8960" width="7.85546875" customWidth="1"/>
    <col min="8961" max="8961" width="8" customWidth="1"/>
    <col min="8962" max="8967" width="7.7109375" customWidth="1"/>
    <col min="8968" max="8970" width="0" hidden="1" customWidth="1"/>
    <col min="8971" max="8971" width="10.7109375" customWidth="1"/>
    <col min="8972" max="8973" width="9.7109375" customWidth="1"/>
    <col min="8976" max="8976" width="13.7109375" bestFit="1" customWidth="1"/>
    <col min="9213" max="9213" width="59.5703125" customWidth="1"/>
    <col min="9214" max="9214" width="10.7109375" customWidth="1"/>
    <col min="9215" max="9216" width="7.85546875" customWidth="1"/>
    <col min="9217" max="9217" width="8" customWidth="1"/>
    <col min="9218" max="9223" width="7.7109375" customWidth="1"/>
    <col min="9224" max="9226" width="0" hidden="1" customWidth="1"/>
    <col min="9227" max="9227" width="10.7109375" customWidth="1"/>
    <col min="9228" max="9229" width="9.7109375" customWidth="1"/>
    <col min="9232" max="9232" width="13.7109375" bestFit="1" customWidth="1"/>
    <col min="9469" max="9469" width="59.5703125" customWidth="1"/>
    <col min="9470" max="9470" width="10.7109375" customWidth="1"/>
    <col min="9471" max="9472" width="7.85546875" customWidth="1"/>
    <col min="9473" max="9473" width="8" customWidth="1"/>
    <col min="9474" max="9479" width="7.7109375" customWidth="1"/>
    <col min="9480" max="9482" width="0" hidden="1" customWidth="1"/>
    <col min="9483" max="9483" width="10.7109375" customWidth="1"/>
    <col min="9484" max="9485" width="9.7109375" customWidth="1"/>
    <col min="9488" max="9488" width="13.7109375" bestFit="1" customWidth="1"/>
    <col min="9725" max="9725" width="59.5703125" customWidth="1"/>
    <col min="9726" max="9726" width="10.7109375" customWidth="1"/>
    <col min="9727" max="9728" width="7.85546875" customWidth="1"/>
    <col min="9729" max="9729" width="8" customWidth="1"/>
    <col min="9730" max="9735" width="7.7109375" customWidth="1"/>
    <col min="9736" max="9738" width="0" hidden="1" customWidth="1"/>
    <col min="9739" max="9739" width="10.7109375" customWidth="1"/>
    <col min="9740" max="9741" width="9.7109375" customWidth="1"/>
    <col min="9744" max="9744" width="13.7109375" bestFit="1" customWidth="1"/>
    <col min="9981" max="9981" width="59.5703125" customWidth="1"/>
    <col min="9982" max="9982" width="10.7109375" customWidth="1"/>
    <col min="9983" max="9984" width="7.85546875" customWidth="1"/>
    <col min="9985" max="9985" width="8" customWidth="1"/>
    <col min="9986" max="9991" width="7.7109375" customWidth="1"/>
    <col min="9992" max="9994" width="0" hidden="1" customWidth="1"/>
    <col min="9995" max="9995" width="10.7109375" customWidth="1"/>
    <col min="9996" max="9997" width="9.7109375" customWidth="1"/>
    <col min="10000" max="10000" width="13.7109375" bestFit="1" customWidth="1"/>
    <col min="10237" max="10237" width="59.5703125" customWidth="1"/>
    <col min="10238" max="10238" width="10.7109375" customWidth="1"/>
    <col min="10239" max="10240" width="7.85546875" customWidth="1"/>
    <col min="10241" max="10241" width="8" customWidth="1"/>
    <col min="10242" max="10247" width="7.7109375" customWidth="1"/>
    <col min="10248" max="10250" width="0" hidden="1" customWidth="1"/>
    <col min="10251" max="10251" width="10.7109375" customWidth="1"/>
    <col min="10252" max="10253" width="9.7109375" customWidth="1"/>
    <col min="10256" max="10256" width="13.7109375" bestFit="1" customWidth="1"/>
    <col min="10493" max="10493" width="59.5703125" customWidth="1"/>
    <col min="10494" max="10494" width="10.7109375" customWidth="1"/>
    <col min="10495" max="10496" width="7.85546875" customWidth="1"/>
    <col min="10497" max="10497" width="8" customWidth="1"/>
    <col min="10498" max="10503" width="7.7109375" customWidth="1"/>
    <col min="10504" max="10506" width="0" hidden="1" customWidth="1"/>
    <col min="10507" max="10507" width="10.7109375" customWidth="1"/>
    <col min="10508" max="10509" width="9.7109375" customWidth="1"/>
    <col min="10512" max="10512" width="13.7109375" bestFit="1" customWidth="1"/>
    <col min="10749" max="10749" width="59.5703125" customWidth="1"/>
    <col min="10750" max="10750" width="10.7109375" customWidth="1"/>
    <col min="10751" max="10752" width="7.85546875" customWidth="1"/>
    <col min="10753" max="10753" width="8" customWidth="1"/>
    <col min="10754" max="10759" width="7.7109375" customWidth="1"/>
    <col min="10760" max="10762" width="0" hidden="1" customWidth="1"/>
    <col min="10763" max="10763" width="10.7109375" customWidth="1"/>
    <col min="10764" max="10765" width="9.7109375" customWidth="1"/>
    <col min="10768" max="10768" width="13.7109375" bestFit="1" customWidth="1"/>
    <col min="11005" max="11005" width="59.5703125" customWidth="1"/>
    <col min="11006" max="11006" width="10.7109375" customWidth="1"/>
    <col min="11007" max="11008" width="7.85546875" customWidth="1"/>
    <col min="11009" max="11009" width="8" customWidth="1"/>
    <col min="11010" max="11015" width="7.7109375" customWidth="1"/>
    <col min="11016" max="11018" width="0" hidden="1" customWidth="1"/>
    <col min="11019" max="11019" width="10.7109375" customWidth="1"/>
    <col min="11020" max="11021" width="9.7109375" customWidth="1"/>
    <col min="11024" max="11024" width="13.7109375" bestFit="1" customWidth="1"/>
    <col min="11261" max="11261" width="59.5703125" customWidth="1"/>
    <col min="11262" max="11262" width="10.7109375" customWidth="1"/>
    <col min="11263" max="11264" width="7.85546875" customWidth="1"/>
    <col min="11265" max="11265" width="8" customWidth="1"/>
    <col min="11266" max="11271" width="7.7109375" customWidth="1"/>
    <col min="11272" max="11274" width="0" hidden="1" customWidth="1"/>
    <col min="11275" max="11275" width="10.7109375" customWidth="1"/>
    <col min="11276" max="11277" width="9.7109375" customWidth="1"/>
    <col min="11280" max="11280" width="13.7109375" bestFit="1" customWidth="1"/>
    <col min="11517" max="11517" width="59.5703125" customWidth="1"/>
    <col min="11518" max="11518" width="10.7109375" customWidth="1"/>
    <col min="11519" max="11520" width="7.85546875" customWidth="1"/>
    <col min="11521" max="11521" width="8" customWidth="1"/>
    <col min="11522" max="11527" width="7.7109375" customWidth="1"/>
    <col min="11528" max="11530" width="0" hidden="1" customWidth="1"/>
    <col min="11531" max="11531" width="10.7109375" customWidth="1"/>
    <col min="11532" max="11533" width="9.7109375" customWidth="1"/>
    <col min="11536" max="11536" width="13.7109375" bestFit="1" customWidth="1"/>
    <col min="11773" max="11773" width="59.5703125" customWidth="1"/>
    <col min="11774" max="11774" width="10.7109375" customWidth="1"/>
    <col min="11775" max="11776" width="7.85546875" customWidth="1"/>
    <col min="11777" max="11777" width="8" customWidth="1"/>
    <col min="11778" max="11783" width="7.7109375" customWidth="1"/>
    <col min="11784" max="11786" width="0" hidden="1" customWidth="1"/>
    <col min="11787" max="11787" width="10.7109375" customWidth="1"/>
    <col min="11788" max="11789" width="9.7109375" customWidth="1"/>
    <col min="11792" max="11792" width="13.7109375" bestFit="1" customWidth="1"/>
    <col min="12029" max="12029" width="59.5703125" customWidth="1"/>
    <col min="12030" max="12030" width="10.7109375" customWidth="1"/>
    <col min="12031" max="12032" width="7.85546875" customWidth="1"/>
    <col min="12033" max="12033" width="8" customWidth="1"/>
    <col min="12034" max="12039" width="7.7109375" customWidth="1"/>
    <col min="12040" max="12042" width="0" hidden="1" customWidth="1"/>
    <col min="12043" max="12043" width="10.7109375" customWidth="1"/>
    <col min="12044" max="12045" width="9.7109375" customWidth="1"/>
    <col min="12048" max="12048" width="13.7109375" bestFit="1" customWidth="1"/>
    <col min="12285" max="12285" width="59.5703125" customWidth="1"/>
    <col min="12286" max="12286" width="10.7109375" customWidth="1"/>
    <col min="12287" max="12288" width="7.85546875" customWidth="1"/>
    <col min="12289" max="12289" width="8" customWidth="1"/>
    <col min="12290" max="12295" width="7.7109375" customWidth="1"/>
    <col min="12296" max="12298" width="0" hidden="1" customWidth="1"/>
    <col min="12299" max="12299" width="10.7109375" customWidth="1"/>
    <col min="12300" max="12301" width="9.7109375" customWidth="1"/>
    <col min="12304" max="12304" width="13.7109375" bestFit="1" customWidth="1"/>
    <col min="12541" max="12541" width="59.5703125" customWidth="1"/>
    <col min="12542" max="12542" width="10.7109375" customWidth="1"/>
    <col min="12543" max="12544" width="7.85546875" customWidth="1"/>
    <col min="12545" max="12545" width="8" customWidth="1"/>
    <col min="12546" max="12551" width="7.7109375" customWidth="1"/>
    <col min="12552" max="12554" width="0" hidden="1" customWidth="1"/>
    <col min="12555" max="12555" width="10.7109375" customWidth="1"/>
    <col min="12556" max="12557" width="9.7109375" customWidth="1"/>
    <col min="12560" max="12560" width="13.7109375" bestFit="1" customWidth="1"/>
    <col min="12797" max="12797" width="59.5703125" customWidth="1"/>
    <col min="12798" max="12798" width="10.7109375" customWidth="1"/>
    <col min="12799" max="12800" width="7.85546875" customWidth="1"/>
    <col min="12801" max="12801" width="8" customWidth="1"/>
    <col min="12802" max="12807" width="7.7109375" customWidth="1"/>
    <col min="12808" max="12810" width="0" hidden="1" customWidth="1"/>
    <col min="12811" max="12811" width="10.7109375" customWidth="1"/>
    <col min="12812" max="12813" width="9.7109375" customWidth="1"/>
    <col min="12816" max="12816" width="13.7109375" bestFit="1" customWidth="1"/>
    <col min="13053" max="13053" width="59.5703125" customWidth="1"/>
    <col min="13054" max="13054" width="10.7109375" customWidth="1"/>
    <col min="13055" max="13056" width="7.85546875" customWidth="1"/>
    <col min="13057" max="13057" width="8" customWidth="1"/>
    <col min="13058" max="13063" width="7.7109375" customWidth="1"/>
    <col min="13064" max="13066" width="0" hidden="1" customWidth="1"/>
    <col min="13067" max="13067" width="10.7109375" customWidth="1"/>
    <col min="13068" max="13069" width="9.7109375" customWidth="1"/>
    <col min="13072" max="13072" width="13.7109375" bestFit="1" customWidth="1"/>
    <col min="13309" max="13309" width="59.5703125" customWidth="1"/>
    <col min="13310" max="13310" width="10.7109375" customWidth="1"/>
    <col min="13311" max="13312" width="7.85546875" customWidth="1"/>
    <col min="13313" max="13313" width="8" customWidth="1"/>
    <col min="13314" max="13319" width="7.7109375" customWidth="1"/>
    <col min="13320" max="13322" width="0" hidden="1" customWidth="1"/>
    <col min="13323" max="13323" width="10.7109375" customWidth="1"/>
    <col min="13324" max="13325" width="9.7109375" customWidth="1"/>
    <col min="13328" max="13328" width="13.7109375" bestFit="1" customWidth="1"/>
    <col min="13565" max="13565" width="59.5703125" customWidth="1"/>
    <col min="13566" max="13566" width="10.7109375" customWidth="1"/>
    <col min="13567" max="13568" width="7.85546875" customWidth="1"/>
    <col min="13569" max="13569" width="8" customWidth="1"/>
    <col min="13570" max="13575" width="7.7109375" customWidth="1"/>
    <col min="13576" max="13578" width="0" hidden="1" customWidth="1"/>
    <col min="13579" max="13579" width="10.7109375" customWidth="1"/>
    <col min="13580" max="13581" width="9.7109375" customWidth="1"/>
    <col min="13584" max="13584" width="13.7109375" bestFit="1" customWidth="1"/>
    <col min="13821" max="13821" width="59.5703125" customWidth="1"/>
    <col min="13822" max="13822" width="10.7109375" customWidth="1"/>
    <col min="13823" max="13824" width="7.85546875" customWidth="1"/>
    <col min="13825" max="13825" width="8" customWidth="1"/>
    <col min="13826" max="13831" width="7.7109375" customWidth="1"/>
    <col min="13832" max="13834" width="0" hidden="1" customWidth="1"/>
    <col min="13835" max="13835" width="10.7109375" customWidth="1"/>
    <col min="13836" max="13837" width="9.7109375" customWidth="1"/>
    <col min="13840" max="13840" width="13.7109375" bestFit="1" customWidth="1"/>
    <col min="14077" max="14077" width="59.5703125" customWidth="1"/>
    <col min="14078" max="14078" width="10.7109375" customWidth="1"/>
    <col min="14079" max="14080" width="7.85546875" customWidth="1"/>
    <col min="14081" max="14081" width="8" customWidth="1"/>
    <col min="14082" max="14087" width="7.7109375" customWidth="1"/>
    <col min="14088" max="14090" width="0" hidden="1" customWidth="1"/>
    <col min="14091" max="14091" width="10.7109375" customWidth="1"/>
    <col min="14092" max="14093" width="9.7109375" customWidth="1"/>
    <col min="14096" max="14096" width="13.7109375" bestFit="1" customWidth="1"/>
    <col min="14333" max="14333" width="59.5703125" customWidth="1"/>
    <col min="14334" max="14334" width="10.7109375" customWidth="1"/>
    <col min="14335" max="14336" width="7.85546875" customWidth="1"/>
    <col min="14337" max="14337" width="8" customWidth="1"/>
    <col min="14338" max="14343" width="7.7109375" customWidth="1"/>
    <col min="14344" max="14346" width="0" hidden="1" customWidth="1"/>
    <col min="14347" max="14347" width="10.7109375" customWidth="1"/>
    <col min="14348" max="14349" width="9.7109375" customWidth="1"/>
    <col min="14352" max="14352" width="13.7109375" bestFit="1" customWidth="1"/>
    <col min="14589" max="14589" width="59.5703125" customWidth="1"/>
    <col min="14590" max="14590" width="10.7109375" customWidth="1"/>
    <col min="14591" max="14592" width="7.85546875" customWidth="1"/>
    <col min="14593" max="14593" width="8" customWidth="1"/>
    <col min="14594" max="14599" width="7.7109375" customWidth="1"/>
    <col min="14600" max="14602" width="0" hidden="1" customWidth="1"/>
    <col min="14603" max="14603" width="10.7109375" customWidth="1"/>
    <col min="14604" max="14605" width="9.7109375" customWidth="1"/>
    <col min="14608" max="14608" width="13.7109375" bestFit="1" customWidth="1"/>
    <col min="14845" max="14845" width="59.5703125" customWidth="1"/>
    <col min="14846" max="14846" width="10.7109375" customWidth="1"/>
    <col min="14847" max="14848" width="7.85546875" customWidth="1"/>
    <col min="14849" max="14849" width="8" customWidth="1"/>
    <col min="14850" max="14855" width="7.7109375" customWidth="1"/>
    <col min="14856" max="14858" width="0" hidden="1" customWidth="1"/>
    <col min="14859" max="14859" width="10.7109375" customWidth="1"/>
    <col min="14860" max="14861" width="9.7109375" customWidth="1"/>
    <col min="14864" max="14864" width="13.7109375" bestFit="1" customWidth="1"/>
    <col min="15101" max="15101" width="59.5703125" customWidth="1"/>
    <col min="15102" max="15102" width="10.7109375" customWidth="1"/>
    <col min="15103" max="15104" width="7.85546875" customWidth="1"/>
    <col min="15105" max="15105" width="8" customWidth="1"/>
    <col min="15106" max="15111" width="7.7109375" customWidth="1"/>
    <col min="15112" max="15114" width="0" hidden="1" customWidth="1"/>
    <col min="15115" max="15115" width="10.7109375" customWidth="1"/>
    <col min="15116" max="15117" width="9.7109375" customWidth="1"/>
    <col min="15120" max="15120" width="13.7109375" bestFit="1" customWidth="1"/>
    <col min="15357" max="15357" width="59.5703125" customWidth="1"/>
    <col min="15358" max="15358" width="10.7109375" customWidth="1"/>
    <col min="15359" max="15360" width="7.85546875" customWidth="1"/>
    <col min="15361" max="15361" width="8" customWidth="1"/>
    <col min="15362" max="15367" width="7.7109375" customWidth="1"/>
    <col min="15368" max="15370" width="0" hidden="1" customWidth="1"/>
    <col min="15371" max="15371" width="10.7109375" customWidth="1"/>
    <col min="15372" max="15373" width="9.7109375" customWidth="1"/>
    <col min="15376" max="15376" width="13.7109375" bestFit="1" customWidth="1"/>
    <col min="15613" max="15613" width="59.5703125" customWidth="1"/>
    <col min="15614" max="15614" width="10.7109375" customWidth="1"/>
    <col min="15615" max="15616" width="7.85546875" customWidth="1"/>
    <col min="15617" max="15617" width="8" customWidth="1"/>
    <col min="15618" max="15623" width="7.7109375" customWidth="1"/>
    <col min="15624" max="15626" width="0" hidden="1" customWidth="1"/>
    <col min="15627" max="15627" width="10.7109375" customWidth="1"/>
    <col min="15628" max="15629" width="9.7109375" customWidth="1"/>
    <col min="15632" max="15632" width="13.7109375" bestFit="1" customWidth="1"/>
    <col min="15869" max="15869" width="59.5703125" customWidth="1"/>
    <col min="15870" max="15870" width="10.7109375" customWidth="1"/>
    <col min="15871" max="15872" width="7.85546875" customWidth="1"/>
    <col min="15873" max="15873" width="8" customWidth="1"/>
    <col min="15874" max="15879" width="7.7109375" customWidth="1"/>
    <col min="15880" max="15882" width="0" hidden="1" customWidth="1"/>
    <col min="15883" max="15883" width="10.7109375" customWidth="1"/>
    <col min="15884" max="15885" width="9.7109375" customWidth="1"/>
    <col min="15888" max="15888" width="13.7109375" bestFit="1" customWidth="1"/>
    <col min="16125" max="16125" width="59.5703125" customWidth="1"/>
    <col min="16126" max="16126" width="10.7109375" customWidth="1"/>
    <col min="16127" max="16128" width="7.85546875" customWidth="1"/>
    <col min="16129" max="16129" width="8" customWidth="1"/>
    <col min="16130" max="16135" width="7.7109375" customWidth="1"/>
    <col min="16136" max="16138" width="0" hidden="1" customWidth="1"/>
    <col min="16139" max="16139" width="10.7109375" customWidth="1"/>
    <col min="16140" max="16141" width="9.7109375" customWidth="1"/>
    <col min="16144" max="16144" width="13.7109375" bestFit="1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.75" x14ac:dyDescent="0.25">
      <c r="B2" s="36" t="s">
        <v>58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7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7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</row>
    <row r="5" spans="1:17" ht="21" customHeight="1" x14ac:dyDescent="0.25">
      <c r="B5" s="40" t="s">
        <v>1</v>
      </c>
      <c r="C5" s="31" t="s">
        <v>57</v>
      </c>
      <c r="D5" s="42" t="s">
        <v>2</v>
      </c>
      <c r="E5" s="43"/>
      <c r="F5" s="43"/>
      <c r="G5" s="43"/>
      <c r="H5" s="43"/>
      <c r="I5" s="43"/>
      <c r="J5" s="43"/>
      <c r="K5" s="44"/>
      <c r="L5" s="45" t="s">
        <v>41</v>
      </c>
      <c r="M5" s="46"/>
      <c r="O5" s="1"/>
      <c r="P5" s="1"/>
      <c r="Q5" s="1"/>
    </row>
    <row r="6" spans="1:17" ht="31.5" customHeight="1" x14ac:dyDescent="0.25">
      <c r="A6" s="1"/>
      <c r="B6" s="41"/>
      <c r="C6" s="4" t="s">
        <v>52</v>
      </c>
      <c r="D6" s="4" t="s">
        <v>42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47</v>
      </c>
      <c r="J6" s="4" t="s">
        <v>48</v>
      </c>
      <c r="K6" s="4" t="s">
        <v>53</v>
      </c>
      <c r="L6" s="32" t="s">
        <v>5</v>
      </c>
      <c r="M6" s="33" t="s">
        <v>4</v>
      </c>
      <c r="O6" s="1"/>
      <c r="P6" s="1"/>
      <c r="Q6" s="1"/>
    </row>
    <row r="7" spans="1:17" ht="21" customHeight="1" x14ac:dyDescent="0.25">
      <c r="A7" s="1"/>
      <c r="B7" s="8" t="s">
        <v>49</v>
      </c>
      <c r="C7" s="9">
        <f>+C8+C40</f>
        <v>2749.1424999999999</v>
      </c>
      <c r="D7" s="9">
        <f>+D8+D40</f>
        <v>414.77870000000007</v>
      </c>
      <c r="E7" s="9">
        <f t="shared" ref="E7:J7" si="0">+E8+E40</f>
        <v>320.23020000000002</v>
      </c>
      <c r="F7" s="9">
        <f t="shared" si="0"/>
        <v>362.80039999999997</v>
      </c>
      <c r="G7" s="9">
        <f t="shared" si="0"/>
        <v>597.17500000000007</v>
      </c>
      <c r="H7" s="9">
        <f t="shared" si="0"/>
        <v>488.92039999999992</v>
      </c>
      <c r="I7" s="9">
        <f t="shared" si="0"/>
        <v>376.63150000000002</v>
      </c>
      <c r="J7" s="9">
        <f t="shared" si="0"/>
        <v>393.57030000000009</v>
      </c>
      <c r="K7" s="9">
        <f t="shared" ref="K7:K43" si="1">SUM(D7:J7)</f>
        <v>2954.1064999999999</v>
      </c>
      <c r="L7" s="10">
        <f t="shared" ref="L7:L43" si="2">+K7-C7</f>
        <v>204.96399999999994</v>
      </c>
      <c r="M7" s="34">
        <f t="shared" ref="M7:M43" si="3">+L7/C7*100</f>
        <v>7.4555611431564559</v>
      </c>
      <c r="N7" s="39"/>
      <c r="O7" s="13"/>
      <c r="P7" s="13"/>
      <c r="Q7" s="1"/>
    </row>
    <row r="8" spans="1:17" ht="21" customHeight="1" x14ac:dyDescent="0.25">
      <c r="A8" s="1"/>
      <c r="B8" s="14" t="s">
        <v>7</v>
      </c>
      <c r="C8" s="15">
        <f>+C9+C12+C16+C17+C24+C32</f>
        <v>2648.5463999999997</v>
      </c>
      <c r="D8" s="15">
        <f>+D9+D12+D16+D17+D24+D32</f>
        <v>399.70040000000006</v>
      </c>
      <c r="E8" s="15">
        <f t="shared" ref="E8:J8" si="4">+E9+E12+E16+E17+E24+E32</f>
        <v>303.59010000000001</v>
      </c>
      <c r="F8" s="15">
        <f t="shared" si="4"/>
        <v>340.80299999999994</v>
      </c>
      <c r="G8" s="15">
        <f t="shared" si="4"/>
        <v>582.19140000000004</v>
      </c>
      <c r="H8" s="15">
        <f t="shared" si="4"/>
        <v>471.0612999999999</v>
      </c>
      <c r="I8" s="15">
        <f t="shared" si="4"/>
        <v>361.7817</v>
      </c>
      <c r="J8" s="15">
        <f t="shared" si="4"/>
        <v>338.32430000000005</v>
      </c>
      <c r="K8" s="15">
        <f t="shared" si="1"/>
        <v>2797.4522000000002</v>
      </c>
      <c r="L8" s="15">
        <f t="shared" si="2"/>
        <v>148.90580000000045</v>
      </c>
      <c r="M8" s="17">
        <f t="shared" si="3"/>
        <v>5.6221707122065316</v>
      </c>
      <c r="N8" s="39"/>
      <c r="O8" s="13"/>
      <c r="P8" s="13"/>
      <c r="Q8" s="13"/>
    </row>
    <row r="9" spans="1:17" ht="21" customHeight="1" x14ac:dyDescent="0.25">
      <c r="A9" s="1"/>
      <c r="B9" s="18" t="s">
        <v>8</v>
      </c>
      <c r="C9" s="15">
        <f>SUM(C10:C11)</f>
        <v>1089.5121999999999</v>
      </c>
      <c r="D9" s="15">
        <f>SUM(D10:D11)</f>
        <v>175.58510000000001</v>
      </c>
      <c r="E9" s="15">
        <f t="shared" ref="E9:J9" si="5">SUM(E10:E11)</f>
        <v>147.51670000000001</v>
      </c>
      <c r="F9" s="15">
        <f t="shared" si="5"/>
        <v>160.75700000000001</v>
      </c>
      <c r="G9" s="15">
        <f t="shared" si="5"/>
        <v>153.71420000000001</v>
      </c>
      <c r="H9" s="15">
        <f t="shared" si="5"/>
        <v>166.58479999999997</v>
      </c>
      <c r="I9" s="15">
        <f t="shared" si="5"/>
        <v>160.83689999999999</v>
      </c>
      <c r="J9" s="15">
        <f t="shared" si="5"/>
        <v>153.77090000000004</v>
      </c>
      <c r="K9" s="15">
        <f t="shared" si="1"/>
        <v>1118.7656000000002</v>
      </c>
      <c r="L9" s="15">
        <f t="shared" si="2"/>
        <v>29.253400000000283</v>
      </c>
      <c r="M9" s="17">
        <f t="shared" si="3"/>
        <v>2.6849997641146457</v>
      </c>
      <c r="N9" s="39"/>
      <c r="O9" s="13"/>
      <c r="P9" s="13"/>
      <c r="Q9" s="13"/>
    </row>
    <row r="10" spans="1:17" ht="12.75" customHeight="1" x14ac:dyDescent="0.25">
      <c r="A10" s="1"/>
      <c r="B10" s="19" t="s">
        <v>9</v>
      </c>
      <c r="C10" s="20">
        <v>528.48699999999997</v>
      </c>
      <c r="D10" s="20">
        <v>93.400300000000016</v>
      </c>
      <c r="E10" s="20">
        <v>73.648800000000008</v>
      </c>
      <c r="F10" s="20">
        <v>71.001000000000005</v>
      </c>
      <c r="G10" s="20">
        <v>77.716400000000021</v>
      </c>
      <c r="H10" s="20">
        <v>78.091399999999993</v>
      </c>
      <c r="I10" s="20">
        <v>75.910600000000002</v>
      </c>
      <c r="J10" s="20">
        <v>72.349800000000016</v>
      </c>
      <c r="K10" s="20">
        <f t="shared" si="1"/>
        <v>542.11830000000009</v>
      </c>
      <c r="L10" s="20">
        <f t="shared" si="2"/>
        <v>13.631300000000124</v>
      </c>
      <c r="M10" s="22">
        <f t="shared" si="3"/>
        <v>2.5793065865385758</v>
      </c>
      <c r="N10" s="39"/>
      <c r="O10" s="13"/>
      <c r="P10" s="13"/>
      <c r="Q10" s="13"/>
    </row>
    <row r="11" spans="1:17" ht="12.75" customHeight="1" x14ac:dyDescent="0.25">
      <c r="A11" s="1"/>
      <c r="B11" s="19" t="s">
        <v>10</v>
      </c>
      <c r="C11" s="20">
        <v>561.02519999999993</v>
      </c>
      <c r="D11" s="20">
        <v>82.18480000000001</v>
      </c>
      <c r="E11" s="20">
        <v>73.867899999999992</v>
      </c>
      <c r="F11" s="20">
        <v>89.756</v>
      </c>
      <c r="G11" s="20">
        <v>75.997799999999998</v>
      </c>
      <c r="H11" s="20">
        <v>88.493399999999994</v>
      </c>
      <c r="I11" s="20">
        <v>84.926299999999983</v>
      </c>
      <c r="J11" s="20">
        <v>81.42110000000001</v>
      </c>
      <c r="K11" s="20">
        <f t="shared" si="1"/>
        <v>576.64729999999997</v>
      </c>
      <c r="L11" s="20">
        <f t="shared" si="2"/>
        <v>15.622100000000046</v>
      </c>
      <c r="M11" s="22">
        <f t="shared" si="3"/>
        <v>2.7845629750677952</v>
      </c>
      <c r="N11" s="39"/>
      <c r="O11" s="13"/>
      <c r="P11" s="13"/>
      <c r="Q11" s="13"/>
    </row>
    <row r="12" spans="1:17" ht="21" customHeight="1" x14ac:dyDescent="0.25">
      <c r="A12" s="1"/>
      <c r="B12" s="18" t="s">
        <v>11</v>
      </c>
      <c r="C12" s="15">
        <f>SUM(C13:C15)</f>
        <v>1159.6460999999999</v>
      </c>
      <c r="D12" s="15">
        <f>SUM(D13:D15)</f>
        <v>162.44810000000001</v>
      </c>
      <c r="E12" s="15">
        <f t="shared" ref="E12:J12" si="6">SUM(E13:E15)</f>
        <v>104.58199999999999</v>
      </c>
      <c r="F12" s="15">
        <f t="shared" si="6"/>
        <v>121.21109999999999</v>
      </c>
      <c r="G12" s="15">
        <f t="shared" si="6"/>
        <v>333.14050000000003</v>
      </c>
      <c r="H12" s="15">
        <f t="shared" si="6"/>
        <v>222.09469999999999</v>
      </c>
      <c r="I12" s="15">
        <f t="shared" si="6"/>
        <v>142.27040000000002</v>
      </c>
      <c r="J12" s="15">
        <f t="shared" si="6"/>
        <v>128.5266</v>
      </c>
      <c r="K12" s="15">
        <f t="shared" si="1"/>
        <v>1214.2734</v>
      </c>
      <c r="L12" s="15">
        <f t="shared" si="2"/>
        <v>54.627300000000105</v>
      </c>
      <c r="M12" s="17">
        <f t="shared" si="3"/>
        <v>4.7106871656792633</v>
      </c>
      <c r="N12" s="39"/>
      <c r="O12" s="13"/>
      <c r="P12" s="13"/>
      <c r="Q12" s="13"/>
    </row>
    <row r="13" spans="1:17" ht="12.75" customHeight="1" x14ac:dyDescent="0.25">
      <c r="A13" s="1"/>
      <c r="B13" s="19" t="s">
        <v>9</v>
      </c>
      <c r="C13" s="20">
        <v>406.19509999999997</v>
      </c>
      <c r="D13" s="20">
        <v>1.7259</v>
      </c>
      <c r="E13" s="20">
        <v>2.6334</v>
      </c>
      <c r="F13" s="20">
        <v>17.8414</v>
      </c>
      <c r="G13" s="20">
        <v>220.709</v>
      </c>
      <c r="H13" s="20">
        <v>128.31139999999999</v>
      </c>
      <c r="I13" s="20">
        <v>42.358100000000007</v>
      </c>
      <c r="J13" s="20">
        <v>10.496</v>
      </c>
      <c r="K13" s="20">
        <f t="shared" si="1"/>
        <v>424.0752</v>
      </c>
      <c r="L13" s="20">
        <f t="shared" si="2"/>
        <v>17.880100000000027</v>
      </c>
      <c r="M13" s="22">
        <f t="shared" si="3"/>
        <v>4.4018502438852734</v>
      </c>
      <c r="N13" s="39"/>
      <c r="O13" s="13"/>
      <c r="P13" s="13"/>
      <c r="Q13" s="13"/>
    </row>
    <row r="14" spans="1:17" ht="12.75" customHeight="1" x14ac:dyDescent="0.25">
      <c r="A14" s="1"/>
      <c r="B14" s="19" t="s">
        <v>12</v>
      </c>
      <c r="C14" s="20">
        <v>509.69970000000001</v>
      </c>
      <c r="D14" s="20">
        <v>111.70309999999999</v>
      </c>
      <c r="E14" s="20">
        <v>62.562199999999997</v>
      </c>
      <c r="F14" s="20">
        <v>66.33189999999999</v>
      </c>
      <c r="G14" s="20">
        <v>74.094399999999993</v>
      </c>
      <c r="H14" s="20">
        <v>67.338899999999995</v>
      </c>
      <c r="I14" s="20">
        <v>70.589100000000002</v>
      </c>
      <c r="J14" s="20">
        <v>87.390599999999992</v>
      </c>
      <c r="K14" s="20">
        <f t="shared" si="1"/>
        <v>540.01019999999994</v>
      </c>
      <c r="L14" s="20">
        <f t="shared" si="2"/>
        <v>30.310499999999934</v>
      </c>
      <c r="M14" s="22">
        <f t="shared" si="3"/>
        <v>5.9467368727115071</v>
      </c>
      <c r="N14" s="39"/>
      <c r="O14" s="13"/>
      <c r="P14" s="13"/>
      <c r="Q14" s="13"/>
    </row>
    <row r="15" spans="1:17" ht="12.75" customHeight="1" x14ac:dyDescent="0.25">
      <c r="A15" s="1"/>
      <c r="B15" s="19" t="s">
        <v>13</v>
      </c>
      <c r="C15" s="20">
        <v>243.75129999999999</v>
      </c>
      <c r="D15" s="20">
        <v>49.019100000000009</v>
      </c>
      <c r="E15" s="20">
        <v>39.386399999999995</v>
      </c>
      <c r="F15" s="20">
        <v>37.037799999999997</v>
      </c>
      <c r="G15" s="20">
        <v>38.3371</v>
      </c>
      <c r="H15" s="20">
        <v>26.444399999999998</v>
      </c>
      <c r="I15" s="20">
        <v>29.323200000000003</v>
      </c>
      <c r="J15" s="20">
        <v>30.640000000000004</v>
      </c>
      <c r="K15" s="20">
        <f t="shared" si="1"/>
        <v>250.18800000000002</v>
      </c>
      <c r="L15" s="20">
        <f t="shared" si="2"/>
        <v>6.4367000000000303</v>
      </c>
      <c r="M15" s="22">
        <f t="shared" si="3"/>
        <v>2.640683352252903</v>
      </c>
      <c r="N15" s="39"/>
      <c r="O15" s="13"/>
      <c r="P15" s="13"/>
      <c r="Q15" s="13"/>
    </row>
    <row r="16" spans="1:17" ht="21" customHeight="1" x14ac:dyDescent="0.25">
      <c r="A16" s="1"/>
      <c r="B16" s="18" t="s">
        <v>50</v>
      </c>
      <c r="C16" s="15">
        <v>113.9772</v>
      </c>
      <c r="D16" s="15">
        <v>15.856600000000002</v>
      </c>
      <c r="E16" s="15">
        <v>15.435600000000001</v>
      </c>
      <c r="F16" s="15">
        <v>17.613699999999998</v>
      </c>
      <c r="G16" s="15">
        <v>14.2247</v>
      </c>
      <c r="H16" s="15">
        <v>18.502299999999998</v>
      </c>
      <c r="I16" s="15">
        <v>17.245799999999999</v>
      </c>
      <c r="J16" s="15">
        <v>16.406599999999997</v>
      </c>
      <c r="K16" s="15">
        <f t="shared" si="1"/>
        <v>115.28530000000001</v>
      </c>
      <c r="L16" s="15">
        <f t="shared" si="2"/>
        <v>1.3081000000000103</v>
      </c>
      <c r="M16" s="17">
        <f t="shared" si="3"/>
        <v>1.1476856774863835</v>
      </c>
      <c r="N16" s="39"/>
      <c r="O16" s="13"/>
      <c r="P16" s="13"/>
      <c r="Q16" s="13"/>
    </row>
    <row r="17" spans="1:17" ht="21" customHeight="1" x14ac:dyDescent="0.25">
      <c r="A17" s="1"/>
      <c r="B17" s="18" t="s">
        <v>15</v>
      </c>
      <c r="C17" s="15">
        <f>SUM(C18:C23)</f>
        <v>97.254000000000005</v>
      </c>
      <c r="D17" s="15">
        <f>SUM(D18:D23)</f>
        <v>16.504799999999999</v>
      </c>
      <c r="E17" s="15">
        <f t="shared" ref="E17:J17" si="7">SUM(E18:E23)</f>
        <v>10.828499999999998</v>
      </c>
      <c r="F17" s="15">
        <f t="shared" si="7"/>
        <v>13.0116</v>
      </c>
      <c r="G17" s="15">
        <f t="shared" si="7"/>
        <v>15.129299999999997</v>
      </c>
      <c r="H17" s="15">
        <f t="shared" si="7"/>
        <v>14.911999999999997</v>
      </c>
      <c r="I17" s="15">
        <f t="shared" si="7"/>
        <v>14.263399999999997</v>
      </c>
      <c r="J17" s="15">
        <f t="shared" si="7"/>
        <v>13.124499999999999</v>
      </c>
      <c r="K17" s="15">
        <f t="shared" si="1"/>
        <v>97.77409999999999</v>
      </c>
      <c r="L17" s="15">
        <f t="shared" si="2"/>
        <v>0.52009999999998513</v>
      </c>
      <c r="M17" s="17">
        <f t="shared" si="3"/>
        <v>0.53478520163693533</v>
      </c>
      <c r="N17" s="39"/>
      <c r="O17" s="13"/>
      <c r="P17" s="13"/>
      <c r="Q17" s="13"/>
    </row>
    <row r="18" spans="1:17" ht="12.75" customHeight="1" x14ac:dyDescent="0.25">
      <c r="A18" s="1"/>
      <c r="B18" s="19" t="s">
        <v>16</v>
      </c>
      <c r="C18" s="20">
        <v>11.274599999999998</v>
      </c>
      <c r="D18" s="20">
        <v>1.9774</v>
      </c>
      <c r="E18" s="20">
        <v>1.2606000000000002</v>
      </c>
      <c r="F18" s="20">
        <v>1.4955999999999998</v>
      </c>
      <c r="G18" s="20">
        <v>1.9148999999999998</v>
      </c>
      <c r="H18" s="20">
        <v>1.9146000000000003</v>
      </c>
      <c r="I18" s="20">
        <v>1.5466</v>
      </c>
      <c r="J18" s="20">
        <v>1.6764999999999994</v>
      </c>
      <c r="K18" s="20">
        <f t="shared" si="1"/>
        <v>11.786199999999999</v>
      </c>
      <c r="L18" s="20">
        <f t="shared" si="2"/>
        <v>0.51160000000000139</v>
      </c>
      <c r="M18" s="22">
        <f t="shared" si="3"/>
        <v>4.5376332641512906</v>
      </c>
      <c r="N18" s="39"/>
      <c r="O18" s="13"/>
      <c r="P18" s="13"/>
      <c r="Q18" s="13"/>
    </row>
    <row r="19" spans="1:17" ht="12.75" customHeight="1" x14ac:dyDescent="0.25">
      <c r="A19" s="1"/>
      <c r="B19" s="19" t="s">
        <v>17</v>
      </c>
      <c r="C19" s="20">
        <v>35.107900000000001</v>
      </c>
      <c r="D19" s="20">
        <v>7.4220999999999986</v>
      </c>
      <c r="E19" s="20">
        <v>4.2471999999999994</v>
      </c>
      <c r="F19" s="20">
        <v>4.4820000000000002</v>
      </c>
      <c r="G19" s="20">
        <v>5.6501999999999999</v>
      </c>
      <c r="H19" s="20">
        <v>5.3207999999999993</v>
      </c>
      <c r="I19" s="20">
        <v>5.3722999999999992</v>
      </c>
      <c r="J19" s="20">
        <v>4.8440000000000003</v>
      </c>
      <c r="K19" s="20">
        <f t="shared" si="1"/>
        <v>37.338599999999992</v>
      </c>
      <c r="L19" s="20">
        <f t="shared" si="2"/>
        <v>2.2306999999999917</v>
      </c>
      <c r="M19" s="22">
        <f t="shared" si="3"/>
        <v>6.3538405885854505</v>
      </c>
      <c r="N19" s="39"/>
      <c r="O19" s="13"/>
      <c r="P19" s="13"/>
      <c r="Q19" s="13"/>
    </row>
    <row r="20" spans="1:17" ht="12.75" customHeight="1" x14ac:dyDescent="0.25">
      <c r="A20" s="1"/>
      <c r="B20" s="19" t="s">
        <v>18</v>
      </c>
      <c r="C20" s="20">
        <v>16.203800000000001</v>
      </c>
      <c r="D20" s="20">
        <v>2.2459000000000002</v>
      </c>
      <c r="E20" s="20">
        <v>1.3247</v>
      </c>
      <c r="F20" s="20">
        <v>2.5353000000000003</v>
      </c>
      <c r="G20" s="20">
        <v>2.3629000000000002</v>
      </c>
      <c r="H20" s="20">
        <v>2.5308999999999999</v>
      </c>
      <c r="I20" s="20">
        <v>2.3898999999999995</v>
      </c>
      <c r="J20" s="20">
        <v>1.8130999999999999</v>
      </c>
      <c r="K20" s="20">
        <f t="shared" si="1"/>
        <v>15.2027</v>
      </c>
      <c r="L20" s="20">
        <f t="shared" si="2"/>
        <v>-1.001100000000001</v>
      </c>
      <c r="M20" s="22">
        <f t="shared" si="3"/>
        <v>-6.1781804268134692</v>
      </c>
      <c r="N20" s="39"/>
      <c r="O20" s="13"/>
      <c r="P20" s="13"/>
      <c r="Q20" s="13"/>
    </row>
    <row r="21" spans="1:17" ht="12.75" customHeight="1" x14ac:dyDescent="0.25">
      <c r="A21" s="1"/>
      <c r="B21" s="19" t="s">
        <v>19</v>
      </c>
      <c r="C21" s="20">
        <v>28.873000000000001</v>
      </c>
      <c r="D21" s="20">
        <v>4.2908999999999997</v>
      </c>
      <c r="E21" s="20">
        <v>3.5788999999999995</v>
      </c>
      <c r="F21" s="20">
        <v>4.0885999999999996</v>
      </c>
      <c r="G21" s="20">
        <v>4.3816999999999986</v>
      </c>
      <c r="H21" s="20">
        <v>4.4530999999999992</v>
      </c>
      <c r="I21" s="20">
        <v>4.1655999999999995</v>
      </c>
      <c r="J21" s="20">
        <v>3.9383999999999997</v>
      </c>
      <c r="K21" s="20">
        <f t="shared" si="1"/>
        <v>28.897199999999998</v>
      </c>
      <c r="L21" s="20">
        <f t="shared" si="2"/>
        <v>2.4199999999996891E-2</v>
      </c>
      <c r="M21" s="22">
        <f t="shared" si="3"/>
        <v>8.3815329200280161E-2</v>
      </c>
      <c r="N21" s="39"/>
      <c r="O21" s="13"/>
      <c r="P21" s="13"/>
      <c r="Q21" s="13"/>
    </row>
    <row r="22" spans="1:17" ht="12.75" customHeight="1" x14ac:dyDescent="0.25">
      <c r="A22" s="1"/>
      <c r="B22" s="19" t="s">
        <v>20</v>
      </c>
      <c r="C22" s="20">
        <v>0.53910000000000002</v>
      </c>
      <c r="D22" s="20">
        <v>0.11159999999999999</v>
      </c>
      <c r="E22" s="20">
        <v>5.8900000000000008E-2</v>
      </c>
      <c r="F22" s="20">
        <v>5.9200000000000003E-2</v>
      </c>
      <c r="G22" s="20">
        <v>7.3400000000000007E-2</v>
      </c>
      <c r="H22" s="20">
        <v>3.3700000000000001E-2</v>
      </c>
      <c r="I22" s="20">
        <v>5.3500000000000006E-2</v>
      </c>
      <c r="J22" s="20">
        <v>8.1100000000000005E-2</v>
      </c>
      <c r="K22" s="20">
        <f t="shared" si="1"/>
        <v>0.47139999999999999</v>
      </c>
      <c r="L22" s="20">
        <f t="shared" si="2"/>
        <v>-6.7700000000000038E-2</v>
      </c>
      <c r="M22" s="22">
        <f t="shared" si="3"/>
        <v>-12.557966982007054</v>
      </c>
      <c r="N22" s="39"/>
      <c r="O22" s="13"/>
      <c r="P22" s="13"/>
      <c r="Q22" s="13"/>
    </row>
    <row r="23" spans="1:17" ht="12.75" customHeight="1" x14ac:dyDescent="0.25">
      <c r="A23" s="1"/>
      <c r="B23" s="19" t="s">
        <v>21</v>
      </c>
      <c r="C23" s="20">
        <v>5.2556000000000003</v>
      </c>
      <c r="D23" s="20">
        <v>0.45690000000000003</v>
      </c>
      <c r="E23" s="20">
        <v>0.35819999999999996</v>
      </c>
      <c r="F23" s="20">
        <v>0.35089999999999999</v>
      </c>
      <c r="G23" s="20">
        <v>0.74620000000000009</v>
      </c>
      <c r="H23" s="20">
        <v>0.65889999999999993</v>
      </c>
      <c r="I23" s="20">
        <v>0.73550000000000004</v>
      </c>
      <c r="J23" s="20">
        <v>0.77140000000000009</v>
      </c>
      <c r="K23" s="20">
        <f t="shared" si="1"/>
        <v>4.0780000000000003</v>
      </c>
      <c r="L23" s="20">
        <f t="shared" si="2"/>
        <v>-1.1776</v>
      </c>
      <c r="M23" s="22">
        <f t="shared" si="3"/>
        <v>-22.406575842910417</v>
      </c>
      <c r="N23" s="39"/>
      <c r="O23" s="13"/>
      <c r="P23" s="13"/>
      <c r="Q23" s="13"/>
    </row>
    <row r="24" spans="1:17" ht="21" customHeight="1" x14ac:dyDescent="0.25">
      <c r="A24" s="1"/>
      <c r="B24" s="18" t="s">
        <v>22</v>
      </c>
      <c r="C24" s="15">
        <f>SUM(C25:C29)</f>
        <v>71.68780000000001</v>
      </c>
      <c r="D24" s="15">
        <f>SUM(D25:D29)</f>
        <v>11.742899999999999</v>
      </c>
      <c r="E24" s="15">
        <f>SUM(E25:E29)</f>
        <v>10.1654</v>
      </c>
      <c r="F24" s="15">
        <f>SUM(F25:F29)</f>
        <v>10.095400000000001</v>
      </c>
      <c r="G24" s="15">
        <f t="shared" ref="G24:J24" si="8">SUM(G25:G29)</f>
        <v>10.0458</v>
      </c>
      <c r="H24" s="15">
        <f t="shared" si="8"/>
        <v>9.2742999999999984</v>
      </c>
      <c r="I24" s="15">
        <f t="shared" si="8"/>
        <v>10.9352</v>
      </c>
      <c r="J24" s="15">
        <f t="shared" si="8"/>
        <v>10.3369</v>
      </c>
      <c r="K24" s="15">
        <f t="shared" si="1"/>
        <v>72.5959</v>
      </c>
      <c r="L24" s="15">
        <f t="shared" si="2"/>
        <v>0.90809999999999036</v>
      </c>
      <c r="M24" s="17">
        <f t="shared" si="3"/>
        <v>1.2667427372579299</v>
      </c>
      <c r="N24" s="39"/>
      <c r="O24" s="13"/>
      <c r="P24" s="13"/>
      <c r="Q24" s="13"/>
    </row>
    <row r="25" spans="1:17" ht="12.75" customHeight="1" x14ac:dyDescent="0.25">
      <c r="A25" s="1"/>
      <c r="B25" s="19" t="s">
        <v>23</v>
      </c>
      <c r="C25" s="20">
        <v>12.7079</v>
      </c>
      <c r="D25" s="20">
        <v>2.0036</v>
      </c>
      <c r="E25" s="20">
        <v>1.7893000000000001</v>
      </c>
      <c r="F25" s="20">
        <v>2.1957000000000004</v>
      </c>
      <c r="G25" s="20">
        <v>1.5391999999999999</v>
      </c>
      <c r="H25" s="20">
        <v>1.5938000000000001</v>
      </c>
      <c r="I25" s="20">
        <v>2.2824</v>
      </c>
      <c r="J25" s="20">
        <v>1.929</v>
      </c>
      <c r="K25" s="20">
        <f t="shared" si="1"/>
        <v>13.333</v>
      </c>
      <c r="L25" s="20">
        <f t="shared" si="2"/>
        <v>0.62509999999999977</v>
      </c>
      <c r="M25" s="22">
        <f t="shared" si="3"/>
        <v>4.918987401537624</v>
      </c>
      <c r="N25" s="39"/>
      <c r="O25" s="13"/>
      <c r="P25" s="13"/>
      <c r="Q25" s="13"/>
    </row>
    <row r="26" spans="1:17" ht="12.75" customHeight="1" x14ac:dyDescent="0.25">
      <c r="A26" s="1"/>
      <c r="B26" s="19" t="s">
        <v>24</v>
      </c>
      <c r="C26" s="20">
        <v>0.83260000000000001</v>
      </c>
      <c r="D26" s="20">
        <v>0.10929999999999998</v>
      </c>
      <c r="E26" s="20">
        <v>0.1182</v>
      </c>
      <c r="F26" s="20">
        <v>0.1386</v>
      </c>
      <c r="G26" s="20">
        <v>0.1205</v>
      </c>
      <c r="H26" s="20">
        <v>0.11379999999999998</v>
      </c>
      <c r="I26" s="20">
        <v>0.20119999999999999</v>
      </c>
      <c r="J26" s="20">
        <v>0.2324</v>
      </c>
      <c r="K26" s="20">
        <f t="shared" si="1"/>
        <v>1.0339999999999998</v>
      </c>
      <c r="L26" s="20">
        <f t="shared" si="2"/>
        <v>0.2013999999999998</v>
      </c>
      <c r="M26" s="22">
        <f t="shared" si="3"/>
        <v>24.189286572183498</v>
      </c>
      <c r="N26" s="39"/>
      <c r="O26" s="13"/>
      <c r="P26" s="13"/>
      <c r="Q26" s="13"/>
    </row>
    <row r="27" spans="1:17" ht="12.75" hidden="1" customHeight="1" x14ac:dyDescent="0.25">
      <c r="A27" s="1"/>
      <c r="B27" s="19" t="s">
        <v>25</v>
      </c>
      <c r="C27" s="20"/>
      <c r="D27" s="20"/>
      <c r="E27" s="20"/>
      <c r="F27" s="20"/>
      <c r="G27" s="20"/>
      <c r="H27" s="20"/>
      <c r="I27" s="20"/>
      <c r="J27" s="20"/>
      <c r="K27" s="20">
        <f t="shared" si="1"/>
        <v>0</v>
      </c>
      <c r="L27" s="20">
        <f t="shared" si="2"/>
        <v>0</v>
      </c>
      <c r="M27" s="24" t="e">
        <f t="shared" si="3"/>
        <v>#DIV/0!</v>
      </c>
      <c r="N27" s="39"/>
      <c r="O27" s="13"/>
      <c r="P27" s="13"/>
      <c r="Q27" s="13"/>
    </row>
    <row r="28" spans="1:17" ht="12.75" customHeight="1" x14ac:dyDescent="0.25">
      <c r="A28" s="1"/>
      <c r="B28" s="19" t="s">
        <v>26</v>
      </c>
      <c r="C28" s="20">
        <v>8.1176999999999992</v>
      </c>
      <c r="D28" s="20">
        <v>1.1367</v>
      </c>
      <c r="E28" s="20">
        <v>0.99399999999999999</v>
      </c>
      <c r="F28" s="20">
        <v>1.1836</v>
      </c>
      <c r="G28" s="20">
        <v>0.9265000000000001</v>
      </c>
      <c r="H28" s="20">
        <v>1.1847000000000001</v>
      </c>
      <c r="I28" s="20">
        <v>1.2039000000000002</v>
      </c>
      <c r="J28" s="20">
        <v>1.2097</v>
      </c>
      <c r="K28" s="20">
        <f t="shared" si="1"/>
        <v>7.8391000000000002</v>
      </c>
      <c r="L28" s="20">
        <f t="shared" si="2"/>
        <v>-0.27859999999999907</v>
      </c>
      <c r="M28" s="22">
        <f t="shared" si="3"/>
        <v>-3.4320066028554774</v>
      </c>
      <c r="N28" s="39"/>
      <c r="O28" s="13"/>
      <c r="P28" s="13"/>
      <c r="Q28" s="13"/>
    </row>
    <row r="29" spans="1:17" ht="12.75" customHeight="1" x14ac:dyDescent="0.25">
      <c r="A29" s="1"/>
      <c r="B29" s="19" t="s">
        <v>27</v>
      </c>
      <c r="C29" s="20">
        <f>+C30+C31</f>
        <v>50.029600000000002</v>
      </c>
      <c r="D29" s="20">
        <f>+D30+D31</f>
        <v>8.4932999999999996</v>
      </c>
      <c r="E29" s="20">
        <f t="shared" ref="E29:J29" si="9">+E30+E31</f>
        <v>7.2638999999999996</v>
      </c>
      <c r="F29" s="20">
        <f t="shared" si="9"/>
        <v>6.5775000000000006</v>
      </c>
      <c r="G29" s="20">
        <f t="shared" si="9"/>
        <v>7.4596</v>
      </c>
      <c r="H29" s="20">
        <f t="shared" si="9"/>
        <v>6.3819999999999988</v>
      </c>
      <c r="I29" s="20">
        <f t="shared" si="9"/>
        <v>7.2477</v>
      </c>
      <c r="J29" s="20">
        <f t="shared" si="9"/>
        <v>6.9657999999999998</v>
      </c>
      <c r="K29" s="20">
        <f t="shared" si="1"/>
        <v>50.389800000000001</v>
      </c>
      <c r="L29" s="20">
        <f t="shared" si="2"/>
        <v>0.36019999999999897</v>
      </c>
      <c r="M29" s="22">
        <f t="shared" si="3"/>
        <v>0.71997377552488717</v>
      </c>
      <c r="N29" s="39"/>
      <c r="O29" s="13"/>
      <c r="P29" s="13"/>
      <c r="Q29" s="13"/>
    </row>
    <row r="30" spans="1:17" ht="12.75" customHeight="1" x14ac:dyDescent="0.25">
      <c r="A30" s="1"/>
      <c r="B30" s="25" t="s">
        <v>28</v>
      </c>
      <c r="C30" s="20">
        <v>31.8459</v>
      </c>
      <c r="D30" s="20">
        <v>5.4525999999999994</v>
      </c>
      <c r="E30" s="20">
        <v>4.3100999999999994</v>
      </c>
      <c r="F30" s="20">
        <v>4.1082999999999998</v>
      </c>
      <c r="G30" s="20">
        <v>4.7717999999999998</v>
      </c>
      <c r="H30" s="20">
        <v>3.9883999999999995</v>
      </c>
      <c r="I30" s="20">
        <v>4.4500999999999999</v>
      </c>
      <c r="J30" s="20">
        <v>4.3836000000000004</v>
      </c>
      <c r="K30" s="20">
        <f t="shared" si="1"/>
        <v>31.464899999999997</v>
      </c>
      <c r="L30" s="20">
        <f t="shared" si="2"/>
        <v>-0.38100000000000378</v>
      </c>
      <c r="M30" s="22">
        <f t="shared" si="3"/>
        <v>-1.1963863480071337</v>
      </c>
      <c r="N30" s="39"/>
      <c r="O30" s="13"/>
      <c r="P30" s="13"/>
      <c r="Q30" s="13"/>
    </row>
    <row r="31" spans="1:17" ht="12.75" customHeight="1" x14ac:dyDescent="0.25">
      <c r="A31" s="1"/>
      <c r="B31" s="25" t="s">
        <v>29</v>
      </c>
      <c r="C31" s="20">
        <v>18.183700000000002</v>
      </c>
      <c r="D31" s="20">
        <v>3.0406999999999997</v>
      </c>
      <c r="E31" s="20">
        <v>2.9538000000000002</v>
      </c>
      <c r="F31" s="20">
        <v>2.4692000000000003</v>
      </c>
      <c r="G31" s="20">
        <v>2.6877999999999997</v>
      </c>
      <c r="H31" s="20">
        <v>2.3935999999999993</v>
      </c>
      <c r="I31" s="20">
        <v>2.7976000000000001</v>
      </c>
      <c r="J31" s="20">
        <v>2.5821999999999998</v>
      </c>
      <c r="K31" s="20">
        <f t="shared" si="1"/>
        <v>18.924900000000001</v>
      </c>
      <c r="L31" s="20">
        <f t="shared" si="2"/>
        <v>0.74119999999999919</v>
      </c>
      <c r="M31" s="22">
        <f t="shared" si="3"/>
        <v>4.0761781155650345</v>
      </c>
      <c r="N31" s="39"/>
      <c r="O31" s="13"/>
      <c r="P31" s="13"/>
      <c r="Q31" s="13"/>
    </row>
    <row r="32" spans="1:17" ht="21" customHeight="1" x14ac:dyDescent="0.25">
      <c r="A32" s="1"/>
      <c r="B32" s="18" t="s">
        <v>30</v>
      </c>
      <c r="C32" s="15">
        <f>SUM(C33:C39)</f>
        <v>116.4691</v>
      </c>
      <c r="D32" s="15">
        <f>SUM(D33:D39)</f>
        <v>17.562900000000003</v>
      </c>
      <c r="E32" s="15">
        <f t="shared" ref="E32:J32" si="10">SUM(E33:E39)</f>
        <v>15.061899999999998</v>
      </c>
      <c r="F32" s="15">
        <f t="shared" si="10"/>
        <v>18.1142</v>
      </c>
      <c r="G32" s="15">
        <f t="shared" si="10"/>
        <v>55.936900000000009</v>
      </c>
      <c r="H32" s="15">
        <f t="shared" si="10"/>
        <v>39.693200000000004</v>
      </c>
      <c r="I32" s="15">
        <f t="shared" si="10"/>
        <v>16.229999999999997</v>
      </c>
      <c r="J32" s="15">
        <f t="shared" si="10"/>
        <v>16.158799999999999</v>
      </c>
      <c r="K32" s="15">
        <f t="shared" si="1"/>
        <v>178.75790000000001</v>
      </c>
      <c r="L32" s="15">
        <f t="shared" si="2"/>
        <v>62.288800000000009</v>
      </c>
      <c r="M32" s="17">
        <f t="shared" si="3"/>
        <v>53.480966196184234</v>
      </c>
      <c r="N32" s="39"/>
      <c r="O32" s="13"/>
      <c r="P32" s="13"/>
      <c r="Q32" s="13"/>
    </row>
    <row r="33" spans="1:17" ht="15.75" customHeight="1" x14ac:dyDescent="0.25">
      <c r="A33" s="1"/>
      <c r="B33" s="19" t="s">
        <v>31</v>
      </c>
      <c r="C33" s="20">
        <v>6.0103</v>
      </c>
      <c r="D33" s="20">
        <v>0.68720000000000003</v>
      </c>
      <c r="E33" s="20">
        <v>1.0049000000000001</v>
      </c>
      <c r="F33" s="20">
        <v>0.87270000000000003</v>
      </c>
      <c r="G33" s="20">
        <v>1.0446000000000002</v>
      </c>
      <c r="H33" s="20">
        <v>0.877</v>
      </c>
      <c r="I33" s="20">
        <v>0.91520000000000001</v>
      </c>
      <c r="J33" s="20">
        <v>0.92620000000000002</v>
      </c>
      <c r="K33" s="20">
        <f t="shared" si="1"/>
        <v>6.3277999999999999</v>
      </c>
      <c r="L33" s="20">
        <f t="shared" si="2"/>
        <v>0.31749999999999989</v>
      </c>
      <c r="M33" s="22">
        <f t="shared" si="3"/>
        <v>5.2825982064123238</v>
      </c>
      <c r="N33" s="39"/>
      <c r="O33" s="13"/>
      <c r="P33" s="13"/>
      <c r="Q33" s="13"/>
    </row>
    <row r="34" spans="1:17" ht="15.75" customHeight="1" x14ac:dyDescent="0.25">
      <c r="A34" s="1"/>
      <c r="B34" s="19" t="s">
        <v>32</v>
      </c>
      <c r="C34" s="20">
        <v>50.271300000000004</v>
      </c>
      <c r="D34" s="20">
        <v>8.0931999999999995</v>
      </c>
      <c r="E34" s="20">
        <v>7.0103999999999997</v>
      </c>
      <c r="F34" s="20">
        <v>6.9973000000000001</v>
      </c>
      <c r="G34" s="20">
        <v>7.7415000000000003</v>
      </c>
      <c r="H34" s="20">
        <v>7.3262999999999998</v>
      </c>
      <c r="I34" s="20">
        <v>7.3147000000000002</v>
      </c>
      <c r="J34" s="20">
        <v>6.9887999999999995</v>
      </c>
      <c r="K34" s="20">
        <f t="shared" si="1"/>
        <v>51.472200000000001</v>
      </c>
      <c r="L34" s="20">
        <f t="shared" si="2"/>
        <v>1.2008999999999972</v>
      </c>
      <c r="M34" s="22">
        <f t="shared" si="3"/>
        <v>2.3888381641214709</v>
      </c>
      <c r="N34" s="39"/>
      <c r="O34" s="13"/>
      <c r="P34" s="13"/>
      <c r="Q34" s="13"/>
    </row>
    <row r="35" spans="1:17" ht="15.75" customHeight="1" x14ac:dyDescent="0.25">
      <c r="A35" s="1"/>
      <c r="B35" s="19" t="s">
        <v>33</v>
      </c>
      <c r="C35" s="20">
        <v>25.2502</v>
      </c>
      <c r="D35" s="20">
        <v>4.0632999999999999</v>
      </c>
      <c r="E35" s="20">
        <v>3.5268999999999995</v>
      </c>
      <c r="F35" s="20">
        <v>3.5301999999999998</v>
      </c>
      <c r="G35" s="20">
        <v>3.8833000000000002</v>
      </c>
      <c r="H35" s="20">
        <v>3.7028999999999996</v>
      </c>
      <c r="I35" s="20">
        <v>3.6604999999999999</v>
      </c>
      <c r="J35" s="20">
        <v>3.516</v>
      </c>
      <c r="K35" s="20">
        <f t="shared" si="1"/>
        <v>25.883099999999999</v>
      </c>
      <c r="L35" s="20">
        <f t="shared" si="2"/>
        <v>0.63289999999999935</v>
      </c>
      <c r="M35" s="22">
        <f t="shared" si="3"/>
        <v>2.5065147998827708</v>
      </c>
      <c r="N35" s="39"/>
      <c r="O35" s="13"/>
      <c r="P35" s="13"/>
      <c r="Q35" s="13"/>
    </row>
    <row r="36" spans="1:17" ht="15.75" customHeight="1" x14ac:dyDescent="0.25">
      <c r="A36" s="1"/>
      <c r="B36" s="19" t="s">
        <v>34</v>
      </c>
      <c r="C36" s="20">
        <v>0.57389999999999997</v>
      </c>
      <c r="D36" s="20">
        <v>0</v>
      </c>
      <c r="E36" s="20">
        <v>4.8299999999999996E-2</v>
      </c>
      <c r="F36" s="20">
        <v>0.18279999999999999</v>
      </c>
      <c r="G36" s="20">
        <v>0.20660000000000003</v>
      </c>
      <c r="H36" s="20">
        <v>0</v>
      </c>
      <c r="I36" s="20">
        <v>0</v>
      </c>
      <c r="J36" s="20">
        <v>0.27800000000000002</v>
      </c>
      <c r="K36" s="20">
        <f t="shared" si="1"/>
        <v>0.7157</v>
      </c>
      <c r="L36" s="20">
        <f t="shared" si="2"/>
        <v>0.14180000000000004</v>
      </c>
      <c r="M36" s="22">
        <f t="shared" si="3"/>
        <v>24.708137306150903</v>
      </c>
      <c r="N36" s="39"/>
      <c r="O36" s="13"/>
      <c r="P36" s="13"/>
      <c r="Q36" s="13"/>
    </row>
    <row r="37" spans="1:17" ht="15.75" hidden="1" customHeight="1" x14ac:dyDescent="0.25">
      <c r="A37" s="1"/>
      <c r="B37" s="19" t="s">
        <v>35</v>
      </c>
      <c r="C37" s="20"/>
      <c r="D37" s="20"/>
      <c r="E37" s="20"/>
      <c r="F37" s="20"/>
      <c r="G37" s="20"/>
      <c r="H37" s="20"/>
      <c r="I37" s="20"/>
      <c r="J37" s="20"/>
      <c r="K37" s="20">
        <f t="shared" si="1"/>
        <v>0</v>
      </c>
      <c r="L37" s="20">
        <f t="shared" si="2"/>
        <v>0</v>
      </c>
      <c r="M37" s="24" t="e">
        <f t="shared" si="3"/>
        <v>#DIV/0!</v>
      </c>
      <c r="N37" s="39"/>
      <c r="O37" s="13"/>
      <c r="P37" s="13"/>
      <c r="Q37" s="13"/>
    </row>
    <row r="38" spans="1:17" ht="15.75" customHeight="1" x14ac:dyDescent="0.25">
      <c r="A38" s="1"/>
      <c r="B38" s="19" t="s">
        <v>60</v>
      </c>
      <c r="C38" s="20">
        <v>27.322200000000002</v>
      </c>
      <c r="D38" s="20">
        <v>4.7092000000000009</v>
      </c>
      <c r="E38" s="20">
        <v>2.9180000000000001</v>
      </c>
      <c r="F38" s="20">
        <v>4.1394000000000002</v>
      </c>
      <c r="G38" s="20">
        <v>3.6354000000000006</v>
      </c>
      <c r="H38" s="20">
        <v>3.9621</v>
      </c>
      <c r="I38" s="20">
        <v>4.3179999999999996</v>
      </c>
      <c r="J38" s="20">
        <v>4.1993999999999998</v>
      </c>
      <c r="K38" s="20">
        <f t="shared" si="1"/>
        <v>27.881499999999999</v>
      </c>
      <c r="L38" s="20">
        <f t="shared" si="2"/>
        <v>0.5592999999999968</v>
      </c>
      <c r="M38" s="22">
        <f t="shared" si="3"/>
        <v>2.0470533119587615</v>
      </c>
      <c r="N38" s="39"/>
      <c r="O38" s="13"/>
      <c r="P38" s="13"/>
      <c r="Q38" s="13"/>
    </row>
    <row r="39" spans="1:17" ht="15.75" customHeight="1" x14ac:dyDescent="0.25">
      <c r="A39" s="1"/>
      <c r="B39" s="19" t="s">
        <v>61</v>
      </c>
      <c r="C39" s="20">
        <v>7.0411999999999999</v>
      </c>
      <c r="D39" s="20">
        <v>0.01</v>
      </c>
      <c r="E39" s="20">
        <v>0.5534</v>
      </c>
      <c r="F39" s="20">
        <v>2.3918000000000004</v>
      </c>
      <c r="G39" s="20">
        <v>39.425500000000007</v>
      </c>
      <c r="H39" s="20">
        <v>23.824900000000007</v>
      </c>
      <c r="I39" s="20">
        <v>2.1600000000000001E-2</v>
      </c>
      <c r="J39" s="20">
        <v>0.25040000000000001</v>
      </c>
      <c r="K39" s="20">
        <f t="shared" si="1"/>
        <v>66.47760000000001</v>
      </c>
      <c r="L39" s="20">
        <f t="shared" si="2"/>
        <v>59.436400000000006</v>
      </c>
      <c r="M39" s="22">
        <f t="shared" si="3"/>
        <v>844.1231608248595</v>
      </c>
      <c r="N39" s="39"/>
      <c r="O39" s="13"/>
      <c r="P39" s="13"/>
      <c r="Q39" s="13"/>
    </row>
    <row r="40" spans="1:17" ht="21" customHeight="1" x14ac:dyDescent="0.25">
      <c r="A40" s="1"/>
      <c r="B40" s="14" t="s">
        <v>36</v>
      </c>
      <c r="C40" s="15">
        <f>SUM(C41:C43)</f>
        <v>100.59609999999999</v>
      </c>
      <c r="D40" s="15">
        <f>SUM(D41:D43)</f>
        <v>15.078300000000002</v>
      </c>
      <c r="E40" s="15">
        <f t="shared" ref="E40:J40" si="11">SUM(E41:E43)</f>
        <v>16.640100000000004</v>
      </c>
      <c r="F40" s="15">
        <f t="shared" si="11"/>
        <v>21.997400000000003</v>
      </c>
      <c r="G40" s="15">
        <f t="shared" si="11"/>
        <v>14.983599999999997</v>
      </c>
      <c r="H40" s="15">
        <f t="shared" si="11"/>
        <v>17.859099999999998</v>
      </c>
      <c r="I40" s="15">
        <f t="shared" si="11"/>
        <v>14.849800000000002</v>
      </c>
      <c r="J40" s="15">
        <f t="shared" si="11"/>
        <v>55.246000000000009</v>
      </c>
      <c r="K40" s="15">
        <f t="shared" si="1"/>
        <v>156.65430000000003</v>
      </c>
      <c r="L40" s="15">
        <f t="shared" si="2"/>
        <v>56.058200000000042</v>
      </c>
      <c r="M40" s="17">
        <f t="shared" si="3"/>
        <v>55.726017211402876</v>
      </c>
      <c r="N40" s="39"/>
      <c r="O40" s="13"/>
      <c r="P40" s="13"/>
      <c r="Q40" s="13"/>
    </row>
    <row r="41" spans="1:17" ht="15" customHeight="1" x14ac:dyDescent="0.25">
      <c r="A41" s="1"/>
      <c r="B41" s="19" t="s">
        <v>37</v>
      </c>
      <c r="C41" s="20">
        <v>20.361000000000001</v>
      </c>
      <c r="D41" s="20">
        <v>3.3187000000000002</v>
      </c>
      <c r="E41" s="20">
        <v>2.8570000000000002</v>
      </c>
      <c r="F41" s="20">
        <v>2.7654999999999998</v>
      </c>
      <c r="G41" s="20">
        <v>3.0910000000000002</v>
      </c>
      <c r="H41" s="20">
        <v>3.0181</v>
      </c>
      <c r="I41" s="20">
        <v>3.0405000000000002</v>
      </c>
      <c r="J41" s="20">
        <v>2.9396</v>
      </c>
      <c r="K41" s="20">
        <f t="shared" si="1"/>
        <v>21.0304</v>
      </c>
      <c r="L41" s="20">
        <f t="shared" si="2"/>
        <v>0.66939999999999955</v>
      </c>
      <c r="M41" s="22">
        <f t="shared" si="3"/>
        <v>3.2876577771229285</v>
      </c>
      <c r="N41" s="39"/>
      <c r="O41" s="13"/>
      <c r="P41" s="13"/>
      <c r="Q41" s="13"/>
    </row>
    <row r="42" spans="1:17" ht="15" customHeight="1" x14ac:dyDescent="0.25">
      <c r="A42" s="1"/>
      <c r="B42" s="19" t="s">
        <v>38</v>
      </c>
      <c r="C42" s="20">
        <v>4.8081000000000005</v>
      </c>
      <c r="D42" s="20">
        <v>0.7671</v>
      </c>
      <c r="E42" s="20">
        <v>0.75800000000000001</v>
      </c>
      <c r="F42" s="20">
        <v>0.81170000000000009</v>
      </c>
      <c r="G42" s="20">
        <v>0.61550000000000005</v>
      </c>
      <c r="H42" s="20">
        <v>0.49980000000000002</v>
      </c>
      <c r="I42" s="20">
        <v>0.46430000000000005</v>
      </c>
      <c r="J42" s="20">
        <v>0.65500000000000003</v>
      </c>
      <c r="K42" s="20">
        <f t="shared" si="1"/>
        <v>4.5714000000000006</v>
      </c>
      <c r="L42" s="20">
        <f t="shared" si="2"/>
        <v>-0.23669999999999991</v>
      </c>
      <c r="M42" s="22">
        <f t="shared" si="3"/>
        <v>-4.9229425344730746</v>
      </c>
      <c r="N42" s="39"/>
      <c r="O42" s="13"/>
      <c r="P42" s="13"/>
      <c r="Q42" s="13"/>
    </row>
    <row r="43" spans="1:17" ht="15" customHeight="1" x14ac:dyDescent="0.25">
      <c r="A43" s="1"/>
      <c r="B43" s="19" t="s">
        <v>39</v>
      </c>
      <c r="C43" s="20">
        <v>75.426999999999992</v>
      </c>
      <c r="D43" s="20">
        <v>10.992500000000001</v>
      </c>
      <c r="E43" s="20">
        <v>13.025100000000005</v>
      </c>
      <c r="F43" s="20">
        <v>18.420200000000001</v>
      </c>
      <c r="G43" s="20">
        <v>11.277099999999997</v>
      </c>
      <c r="H43" s="20">
        <v>14.341199999999997</v>
      </c>
      <c r="I43" s="20">
        <v>11.345000000000001</v>
      </c>
      <c r="J43" s="20">
        <v>51.65140000000001</v>
      </c>
      <c r="K43" s="20">
        <f t="shared" si="1"/>
        <v>131.05250000000001</v>
      </c>
      <c r="L43" s="20">
        <f t="shared" si="2"/>
        <v>55.625500000000017</v>
      </c>
      <c r="M43" s="22">
        <f t="shared" si="3"/>
        <v>73.747464435812134</v>
      </c>
      <c r="N43" s="39"/>
      <c r="O43" s="13"/>
      <c r="P43" s="13"/>
      <c r="Q43" s="13"/>
    </row>
    <row r="44" spans="1:17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8"/>
      <c r="N44" s="39"/>
      <c r="O44" s="13"/>
      <c r="P44" s="13"/>
      <c r="Q44" s="1"/>
    </row>
    <row r="45" spans="1:17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1"/>
      <c r="P45" s="1"/>
      <c r="Q45" s="1"/>
    </row>
    <row r="46" spans="1:17" ht="21" customHeight="1" x14ac:dyDescent="0.25">
      <c r="B46" s="30" t="s">
        <v>51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1"/>
      <c r="P46" s="1"/>
      <c r="Q46" s="1"/>
    </row>
    <row r="47" spans="1:17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1"/>
      <c r="P47" s="1"/>
      <c r="Q47" s="1"/>
    </row>
    <row r="48" spans="1:17" ht="21" customHeight="1" x14ac:dyDescent="0.25">
      <c r="B48" s="47" t="s">
        <v>40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52" spans="1:21" x14ac:dyDescent="0.25">
      <c r="K52" s="35"/>
      <c r="L52" s="35"/>
      <c r="M52" s="35"/>
      <c r="N52" s="35"/>
      <c r="S52" s="35"/>
      <c r="T52" s="35"/>
      <c r="U52" s="35"/>
    </row>
    <row r="53" spans="1:21" ht="15.75" x14ac:dyDescent="0.25">
      <c r="A53" s="1"/>
      <c r="B53" s="36" t="s">
        <v>59</v>
      </c>
      <c r="C53" s="36"/>
      <c r="D53" s="36"/>
      <c r="E53" s="36"/>
      <c r="F53" s="36"/>
      <c r="G53" s="36"/>
      <c r="H53" s="36"/>
      <c r="I53" s="36"/>
      <c r="J53" s="35"/>
      <c r="K53" s="35"/>
      <c r="L53" s="35"/>
      <c r="M53" s="35"/>
      <c r="N53" s="35"/>
      <c r="Q53" s="35"/>
      <c r="R53" s="35"/>
      <c r="S53" s="35"/>
      <c r="T53" s="35"/>
      <c r="U53" s="35"/>
    </row>
    <row r="54" spans="1:21" ht="15.75" x14ac:dyDescent="0.25">
      <c r="A54" s="1"/>
      <c r="B54" s="36" t="s">
        <v>0</v>
      </c>
      <c r="C54" s="36"/>
      <c r="D54" s="36"/>
      <c r="E54" s="36"/>
      <c r="F54" s="36"/>
      <c r="G54" s="36"/>
      <c r="H54" s="36"/>
      <c r="I54" s="36"/>
    </row>
    <row r="55" spans="1:21" ht="15.75" thickBot="1" x14ac:dyDescent="0.3">
      <c r="B55" s="2"/>
      <c r="C55" s="2"/>
      <c r="D55" s="2"/>
      <c r="E55" s="2"/>
      <c r="F55" s="2"/>
      <c r="G55" s="2"/>
      <c r="H55" s="2"/>
      <c r="I55" s="2"/>
    </row>
    <row r="56" spans="1:21" ht="15.75" x14ac:dyDescent="0.25">
      <c r="B56" s="40" t="s">
        <v>1</v>
      </c>
      <c r="C56" s="3" t="s">
        <v>57</v>
      </c>
      <c r="D56" s="3" t="s">
        <v>56</v>
      </c>
      <c r="E56" s="3" t="s">
        <v>2</v>
      </c>
      <c r="F56" s="48" t="s">
        <v>54</v>
      </c>
      <c r="G56" s="49"/>
      <c r="H56" s="50" t="s">
        <v>55</v>
      </c>
      <c r="I56" s="51"/>
    </row>
    <row r="57" spans="1:21" ht="30" x14ac:dyDescent="0.25">
      <c r="A57" s="1"/>
      <c r="B57" s="41"/>
      <c r="C57" s="4" t="s">
        <v>52</v>
      </c>
      <c r="D57" s="4" t="s">
        <v>52</v>
      </c>
      <c r="E57" s="4" t="s">
        <v>52</v>
      </c>
      <c r="F57" s="5" t="s">
        <v>3</v>
      </c>
      <c r="G57" s="5" t="s">
        <v>4</v>
      </c>
      <c r="H57" s="6" t="s">
        <v>5</v>
      </c>
      <c r="I57" s="7" t="s">
        <v>4</v>
      </c>
    </row>
    <row r="58" spans="1:21" ht="15.75" x14ac:dyDescent="0.25">
      <c r="A58" s="1"/>
      <c r="B58" s="8" t="s">
        <v>6</v>
      </c>
      <c r="C58" s="9">
        <f>+C59+C91</f>
        <v>2749.1424999999999</v>
      </c>
      <c r="D58" s="9">
        <f>+D59+D91</f>
        <v>2954.404</v>
      </c>
      <c r="E58" s="9">
        <f>+E59+E91</f>
        <v>2954.1065000000003</v>
      </c>
      <c r="F58" s="10">
        <f>+E58-D58</f>
        <v>-0.29749999999967258</v>
      </c>
      <c r="G58" s="11">
        <f>+F58/D58*100</f>
        <v>-1.0069712876088462E-2</v>
      </c>
      <c r="H58" s="11">
        <f>+E58-C58</f>
        <v>204.9640000000004</v>
      </c>
      <c r="I58" s="12">
        <f>+H58/C58*100</f>
        <v>7.4555611431564719</v>
      </c>
    </row>
    <row r="59" spans="1:21" ht="15.75" x14ac:dyDescent="0.25">
      <c r="A59" s="1"/>
      <c r="B59" s="14" t="s">
        <v>7</v>
      </c>
      <c r="C59" s="15">
        <f>+C60+C63+C67+C68+C75+C83</f>
        <v>2648.5463999999997</v>
      </c>
      <c r="D59" s="15">
        <f>+D60+D63+D67+D68+D75+D83</f>
        <v>2864.4670999999998</v>
      </c>
      <c r="E59" s="15">
        <f>+E60+E63+E67+E68+E75+E83</f>
        <v>2797.4522000000002</v>
      </c>
      <c r="F59" s="15">
        <f>+E59-D59</f>
        <v>-67.01489999999967</v>
      </c>
      <c r="G59" s="16">
        <f>+F59/D59*100</f>
        <v>-2.3395241648961398</v>
      </c>
      <c r="H59" s="16">
        <f>+E59-C59</f>
        <v>148.90580000000045</v>
      </c>
      <c r="I59" s="17">
        <f>+H59/C59*100</f>
        <v>5.6221707122065316</v>
      </c>
    </row>
    <row r="60" spans="1:21" ht="15.75" x14ac:dyDescent="0.25">
      <c r="A60" s="1"/>
      <c r="B60" s="18" t="s">
        <v>8</v>
      </c>
      <c r="C60" s="15">
        <f>SUM(C61:C62)</f>
        <v>1089.5121999999999</v>
      </c>
      <c r="D60" s="15">
        <f>SUM(D61:D62)</f>
        <v>1178.4098000000001</v>
      </c>
      <c r="E60" s="15">
        <f>SUM(E61:E62)</f>
        <v>1118.7656000000002</v>
      </c>
      <c r="F60" s="15">
        <f>+E60-D60</f>
        <v>-59.644199999999955</v>
      </c>
      <c r="G60" s="16">
        <f>+F60/D60*100</f>
        <v>-5.0614141192647875</v>
      </c>
      <c r="H60" s="16">
        <f>+E60-C60</f>
        <v>29.253400000000283</v>
      </c>
      <c r="I60" s="17">
        <f>+H60/C60*100</f>
        <v>2.6849997641146457</v>
      </c>
    </row>
    <row r="61" spans="1:21" ht="15.75" x14ac:dyDescent="0.25">
      <c r="A61" s="1"/>
      <c r="B61" s="19" t="s">
        <v>9</v>
      </c>
      <c r="C61" s="20">
        <v>528.48699999999997</v>
      </c>
      <c r="D61" s="20">
        <v>558.97430000000008</v>
      </c>
      <c r="E61" s="20">
        <v>542.11830000000009</v>
      </c>
      <c r="F61" s="20">
        <f>+E61-D61</f>
        <v>-16.855999999999995</v>
      </c>
      <c r="G61" s="21">
        <f>+F61/D61*100</f>
        <v>-3.015523253931351</v>
      </c>
      <c r="H61" s="21">
        <f>+E61-C61</f>
        <v>13.631300000000124</v>
      </c>
      <c r="I61" s="22">
        <f>+H61/C61*100</f>
        <v>2.5793065865385758</v>
      </c>
    </row>
    <row r="62" spans="1:21" ht="15.75" x14ac:dyDescent="0.25">
      <c r="A62" s="1"/>
      <c r="B62" s="19" t="s">
        <v>10</v>
      </c>
      <c r="C62" s="20">
        <v>561.02519999999993</v>
      </c>
      <c r="D62" s="20">
        <v>619.43550000000005</v>
      </c>
      <c r="E62" s="20">
        <v>576.64730000000009</v>
      </c>
      <c r="F62" s="20">
        <f>+E62-D62</f>
        <v>-42.788199999999961</v>
      </c>
      <c r="G62" s="21">
        <f>+F62/D62*100</f>
        <v>-6.9076118498213228</v>
      </c>
      <c r="H62" s="21">
        <f>+E62-C62</f>
        <v>15.62210000000016</v>
      </c>
      <c r="I62" s="22">
        <f>+H62/C62*100</f>
        <v>2.7845629750678156</v>
      </c>
    </row>
    <row r="63" spans="1:21" ht="15.75" x14ac:dyDescent="0.25">
      <c r="A63" s="1"/>
      <c r="B63" s="18" t="s">
        <v>11</v>
      </c>
      <c r="C63" s="15">
        <f>SUM(C64:C66)</f>
        <v>1159.6460999999999</v>
      </c>
      <c r="D63" s="15">
        <f>SUM(D64:D66)</f>
        <v>1227.4463999999998</v>
      </c>
      <c r="E63" s="15">
        <f>SUM(E64:E66)</f>
        <v>1214.2734</v>
      </c>
      <c r="F63" s="15">
        <f>+E63-D63</f>
        <v>-13.172999999999774</v>
      </c>
      <c r="G63" s="16">
        <f>+F63/D63*100</f>
        <v>-1.0732036853095805</v>
      </c>
      <c r="H63" s="16">
        <f>+E63-C63</f>
        <v>54.627300000000105</v>
      </c>
      <c r="I63" s="17">
        <f>+H63/C63*100</f>
        <v>4.7106871656792633</v>
      </c>
    </row>
    <row r="64" spans="1:21" ht="15.75" x14ac:dyDescent="0.25">
      <c r="A64" s="1"/>
      <c r="B64" s="19" t="s">
        <v>9</v>
      </c>
      <c r="C64" s="20">
        <v>406.19509999999997</v>
      </c>
      <c r="D64" s="20">
        <v>429.08479999999997</v>
      </c>
      <c r="E64" s="20">
        <v>424.07519999999994</v>
      </c>
      <c r="F64" s="20">
        <f>+E64-D64</f>
        <v>-5.0096000000000345</v>
      </c>
      <c r="G64" s="21">
        <f>+F64/D64*100</f>
        <v>-1.1675081475736346</v>
      </c>
      <c r="H64" s="21">
        <f>+E64-C64</f>
        <v>17.88009999999997</v>
      </c>
      <c r="I64" s="22">
        <f>+H64/C64*100</f>
        <v>4.4018502438852591</v>
      </c>
    </row>
    <row r="65" spans="1:9" ht="15.75" x14ac:dyDescent="0.25">
      <c r="A65" s="1"/>
      <c r="B65" s="19" t="s">
        <v>12</v>
      </c>
      <c r="C65" s="20">
        <v>509.69970000000001</v>
      </c>
      <c r="D65" s="20">
        <v>540.10719999999992</v>
      </c>
      <c r="E65" s="20">
        <v>540.01019999999994</v>
      </c>
      <c r="F65" s="20">
        <f>+E65-D65</f>
        <v>-9.6999999999979991E-2</v>
      </c>
      <c r="G65" s="21">
        <f>+F65/D65*100</f>
        <v>-1.795939768993637E-2</v>
      </c>
      <c r="H65" s="21">
        <f>+E65-C65</f>
        <v>30.310499999999934</v>
      </c>
      <c r="I65" s="22">
        <f>+H65/C65*100</f>
        <v>5.9467368727115071</v>
      </c>
    </row>
    <row r="66" spans="1:9" ht="15.75" x14ac:dyDescent="0.25">
      <c r="A66" s="1"/>
      <c r="B66" s="19" t="s">
        <v>13</v>
      </c>
      <c r="C66" s="20">
        <v>243.75129999999999</v>
      </c>
      <c r="D66" s="20">
        <v>258.25439999999998</v>
      </c>
      <c r="E66" s="20">
        <v>250.18799999999999</v>
      </c>
      <c r="F66" s="20">
        <f>+E66-D66</f>
        <v>-8.0663999999999874</v>
      </c>
      <c r="G66" s="21">
        <f>+F66/D66*100</f>
        <v>-3.1234317788970829</v>
      </c>
      <c r="H66" s="21">
        <f>+E66-C66</f>
        <v>6.4367000000000019</v>
      </c>
      <c r="I66" s="22">
        <f>+H66/C66*100</f>
        <v>2.6406833522528914</v>
      </c>
    </row>
    <row r="67" spans="1:9" ht="15.75" x14ac:dyDescent="0.25">
      <c r="A67" s="1"/>
      <c r="B67" s="18" t="s">
        <v>14</v>
      </c>
      <c r="C67" s="15">
        <v>113.9772</v>
      </c>
      <c r="D67" s="15">
        <v>123.9442</v>
      </c>
      <c r="E67" s="15">
        <v>115.28530000000002</v>
      </c>
      <c r="F67" s="15">
        <f>+E67-D67</f>
        <v>-8.6588999999999743</v>
      </c>
      <c r="G67" s="16">
        <f>+F67/D67*100</f>
        <v>-6.9861276284005012</v>
      </c>
      <c r="H67" s="16">
        <f>+E67-C67</f>
        <v>1.3081000000000245</v>
      </c>
      <c r="I67" s="17">
        <f>+H67/C67*100</f>
        <v>1.1476856774863959</v>
      </c>
    </row>
    <row r="68" spans="1:9" ht="15.75" x14ac:dyDescent="0.25">
      <c r="A68" s="1"/>
      <c r="B68" s="18" t="s">
        <v>15</v>
      </c>
      <c r="C68" s="15">
        <f>SUM(C69:C74)</f>
        <v>97.254000000000005</v>
      </c>
      <c r="D68" s="15">
        <f>SUM(D69:D74)</f>
        <v>99.740400000000008</v>
      </c>
      <c r="E68" s="15">
        <f>SUM(E69:E74)</f>
        <v>97.774100000000004</v>
      </c>
      <c r="F68" s="15">
        <f>+E68-D68</f>
        <v>-1.9663000000000039</v>
      </c>
      <c r="G68" s="16">
        <f>+F68/D68*100</f>
        <v>-1.9714178006103884</v>
      </c>
      <c r="H68" s="16">
        <f>+E68-C68</f>
        <v>0.52009999999999934</v>
      </c>
      <c r="I68" s="17">
        <f>+H68/C68*100</f>
        <v>0.53478520163694998</v>
      </c>
    </row>
    <row r="69" spans="1:9" ht="15.75" x14ac:dyDescent="0.25">
      <c r="A69" s="1"/>
      <c r="B69" s="19" t="s">
        <v>16</v>
      </c>
      <c r="C69" s="20">
        <v>11.274599999999998</v>
      </c>
      <c r="D69" s="20">
        <v>11.409599999999999</v>
      </c>
      <c r="E69" s="20">
        <v>11.786200000000001</v>
      </c>
      <c r="F69" s="20">
        <f>+E69-D69</f>
        <v>0.3766000000000016</v>
      </c>
      <c r="G69" s="21">
        <f>+F69/D69*100</f>
        <v>3.3007292104894268</v>
      </c>
      <c r="H69" s="21">
        <f>+E69-C69</f>
        <v>0.51160000000000316</v>
      </c>
      <c r="I69" s="22">
        <f>+H69/C69*100</f>
        <v>4.5376332641513066</v>
      </c>
    </row>
    <row r="70" spans="1:9" ht="15.75" x14ac:dyDescent="0.25">
      <c r="A70" s="1"/>
      <c r="B70" s="19" t="s">
        <v>17</v>
      </c>
      <c r="C70" s="20">
        <v>35.107900000000001</v>
      </c>
      <c r="D70" s="20">
        <v>35.584800000000001</v>
      </c>
      <c r="E70" s="20">
        <v>37.3386</v>
      </c>
      <c r="F70" s="20">
        <f>+E70-D70</f>
        <v>1.7537999999999982</v>
      </c>
      <c r="G70" s="21">
        <f>+F70/D70*100</f>
        <v>4.9285088015107528</v>
      </c>
      <c r="H70" s="21">
        <f>+E70-C70</f>
        <v>2.2306999999999988</v>
      </c>
      <c r="I70" s="22">
        <f>+H70/C70*100</f>
        <v>6.3538405885854718</v>
      </c>
    </row>
    <row r="71" spans="1:9" ht="15.75" x14ac:dyDescent="0.25">
      <c r="A71" s="1"/>
      <c r="B71" s="19" t="s">
        <v>18</v>
      </c>
      <c r="C71" s="20">
        <v>16.203800000000001</v>
      </c>
      <c r="D71" s="20">
        <v>16.4178</v>
      </c>
      <c r="E71" s="20">
        <v>15.202699999999998</v>
      </c>
      <c r="F71" s="20">
        <f>+E71-D71</f>
        <v>-1.2151000000000014</v>
      </c>
      <c r="G71" s="21">
        <f>+F71/D71*100</f>
        <v>-7.4011134256721451</v>
      </c>
      <c r="H71" s="21">
        <f>+E71-C71</f>
        <v>-1.0011000000000028</v>
      </c>
      <c r="I71" s="22">
        <f>+H71/C71*100</f>
        <v>-6.1781804268134799</v>
      </c>
    </row>
    <row r="72" spans="1:9" ht="15.75" x14ac:dyDescent="0.25">
      <c r="A72" s="1"/>
      <c r="B72" s="19" t="s">
        <v>19</v>
      </c>
      <c r="C72" s="20">
        <v>28.873000000000001</v>
      </c>
      <c r="D72" s="20">
        <v>30.252700000000001</v>
      </c>
      <c r="E72" s="20">
        <v>28.897199999999994</v>
      </c>
      <c r="F72" s="20">
        <f>+E72-D72</f>
        <v>-1.3555000000000064</v>
      </c>
      <c r="G72" s="21">
        <f>+F72/D72*100</f>
        <v>-4.4805918149454635</v>
      </c>
      <c r="H72" s="21">
        <f>+E72-C72</f>
        <v>2.4199999999993338E-2</v>
      </c>
      <c r="I72" s="22">
        <f>+H72/C72*100</f>
        <v>8.3815329200267852E-2</v>
      </c>
    </row>
    <row r="73" spans="1:9" ht="15.75" x14ac:dyDescent="0.25">
      <c r="A73" s="1"/>
      <c r="B73" s="19" t="s">
        <v>20</v>
      </c>
      <c r="C73" s="20">
        <v>0.53910000000000002</v>
      </c>
      <c r="D73" s="20">
        <v>0.54670000000000007</v>
      </c>
      <c r="E73" s="20">
        <v>0.47140000000000004</v>
      </c>
      <c r="F73" s="20">
        <f>+E73-D73</f>
        <v>-7.5300000000000034E-2</v>
      </c>
      <c r="G73" s="21">
        <f>+F73/D73*100</f>
        <v>-13.773550393268707</v>
      </c>
      <c r="H73" s="21">
        <f>+E73-C73</f>
        <v>-6.7699999999999982E-2</v>
      </c>
      <c r="I73" s="22">
        <f>+H73/C73*100</f>
        <v>-12.557966982007047</v>
      </c>
    </row>
    <row r="74" spans="1:9" ht="15.75" x14ac:dyDescent="0.25">
      <c r="A74" s="1"/>
      <c r="B74" s="19" t="s">
        <v>21</v>
      </c>
      <c r="C74" s="20">
        <v>5.2556000000000003</v>
      </c>
      <c r="D74" s="20">
        <v>5.5288000000000004</v>
      </c>
      <c r="E74" s="20">
        <v>4.0780000000000003</v>
      </c>
      <c r="F74" s="20">
        <f>+E74-D74</f>
        <v>-1.4508000000000001</v>
      </c>
      <c r="G74" s="21">
        <f>+F74/D74*100</f>
        <v>-26.240775575170016</v>
      </c>
      <c r="H74" s="21">
        <f>+E74-C74</f>
        <v>-1.1776</v>
      </c>
      <c r="I74" s="22">
        <f>+H74/C74*100</f>
        <v>-22.406575842910417</v>
      </c>
    </row>
    <row r="75" spans="1:9" ht="15.75" x14ac:dyDescent="0.25">
      <c r="A75" s="1"/>
      <c r="B75" s="18" t="s">
        <v>22</v>
      </c>
      <c r="C75" s="15">
        <f>SUM(C76:C80)</f>
        <v>71.68780000000001</v>
      </c>
      <c r="D75" s="15">
        <f>SUM(D76:D80)</f>
        <v>73.489800000000002</v>
      </c>
      <c r="E75" s="15">
        <f>SUM(E76:E80)</f>
        <v>72.5959</v>
      </c>
      <c r="F75" s="15">
        <f>+E75-D75</f>
        <v>-0.89390000000000214</v>
      </c>
      <c r="G75" s="16">
        <f>+F75/D75*100</f>
        <v>-1.2163592770697458</v>
      </c>
      <c r="H75" s="16">
        <f>+E75-C75</f>
        <v>0.90809999999999036</v>
      </c>
      <c r="I75" s="17">
        <f>+H75/C75*100</f>
        <v>1.2667427372579299</v>
      </c>
    </row>
    <row r="76" spans="1:9" ht="15.75" x14ac:dyDescent="0.25">
      <c r="A76" s="1"/>
      <c r="B76" s="19" t="s">
        <v>23</v>
      </c>
      <c r="C76" s="20">
        <v>12.7079</v>
      </c>
      <c r="D76" s="20">
        <v>12.601100000000001</v>
      </c>
      <c r="E76" s="20">
        <v>13.333</v>
      </c>
      <c r="F76" s="20">
        <f>+E76-D76</f>
        <v>0.73189999999999955</v>
      </c>
      <c r="G76" s="21">
        <f>+F76/D76*100</f>
        <v>5.8082230916348534</v>
      </c>
      <c r="H76" s="21">
        <f>+E76-C76</f>
        <v>0.62509999999999977</v>
      </c>
      <c r="I76" s="22">
        <f>+H76/C76*100</f>
        <v>4.918987401537624</v>
      </c>
    </row>
    <row r="77" spans="1:9" ht="15.75" x14ac:dyDescent="0.25">
      <c r="A77" s="1"/>
      <c r="B77" s="19" t="s">
        <v>24</v>
      </c>
      <c r="C77" s="20">
        <v>0.83260000000000001</v>
      </c>
      <c r="D77" s="20">
        <v>0.79900000000000004</v>
      </c>
      <c r="E77" s="20">
        <v>1.034</v>
      </c>
      <c r="F77" s="20">
        <f>+E77-D77</f>
        <v>0.23499999999999999</v>
      </c>
      <c r="G77" s="21">
        <f>+F77/D77*100</f>
        <v>29.411764705882348</v>
      </c>
      <c r="H77" s="21">
        <f>+E77-C77</f>
        <v>0.20140000000000002</v>
      </c>
      <c r="I77" s="22">
        <f>+H77/C77*100</f>
        <v>24.189286572183523</v>
      </c>
    </row>
    <row r="78" spans="1:9" ht="15.75" x14ac:dyDescent="0.25">
      <c r="A78" s="1"/>
      <c r="B78" s="19" t="s">
        <v>25</v>
      </c>
      <c r="C78" s="20"/>
      <c r="D78" s="20"/>
      <c r="E78" s="20"/>
      <c r="F78" s="20">
        <f>+E78-D78</f>
        <v>0</v>
      </c>
      <c r="G78" s="23" t="e">
        <f>+F78/D78*100</f>
        <v>#DIV/0!</v>
      </c>
      <c r="H78" s="21">
        <f>+E78-C78</f>
        <v>0</v>
      </c>
      <c r="I78" s="24" t="e">
        <f>+H78/C78*100</f>
        <v>#DIV/0!</v>
      </c>
    </row>
    <row r="79" spans="1:9" ht="15.75" x14ac:dyDescent="0.25">
      <c r="A79" s="1"/>
      <c r="B79" s="19" t="s">
        <v>26</v>
      </c>
      <c r="C79" s="20">
        <v>8.1176999999999992</v>
      </c>
      <c r="D79" s="20">
        <v>8.7173999999999996</v>
      </c>
      <c r="E79" s="20">
        <v>7.8390999999999993</v>
      </c>
      <c r="F79" s="20">
        <f>+E79-D79</f>
        <v>-0.8783000000000003</v>
      </c>
      <c r="G79" s="21">
        <f>+F79/D79*100</f>
        <v>-10.075251795260058</v>
      </c>
      <c r="H79" s="21">
        <f>+E79-C79</f>
        <v>-0.27859999999999996</v>
      </c>
      <c r="I79" s="22">
        <f>+H79/C79*100</f>
        <v>-3.4320066028554885</v>
      </c>
    </row>
    <row r="80" spans="1:9" ht="15.75" x14ac:dyDescent="0.25">
      <c r="A80" s="1"/>
      <c r="B80" s="19" t="s">
        <v>27</v>
      </c>
      <c r="C80" s="20">
        <f>+C81+C82</f>
        <v>50.029600000000002</v>
      </c>
      <c r="D80" s="20">
        <v>51.372300000000003</v>
      </c>
      <c r="E80" s="20">
        <f>+E81+E82</f>
        <v>50.389799999999994</v>
      </c>
      <c r="F80" s="20">
        <f>+E80-D80</f>
        <v>-0.98250000000000881</v>
      </c>
      <c r="G80" s="21">
        <f>+F80/D80*100</f>
        <v>-1.9125092705602216</v>
      </c>
      <c r="H80" s="21">
        <f>+E80-C80</f>
        <v>0.36019999999999186</v>
      </c>
      <c r="I80" s="22">
        <f>+H80/C80*100</f>
        <v>0.71997377552487296</v>
      </c>
    </row>
    <row r="81" spans="1:9" ht="15.75" x14ac:dyDescent="0.25">
      <c r="A81" s="1"/>
      <c r="B81" s="25" t="s">
        <v>28</v>
      </c>
      <c r="C81" s="20">
        <v>31.8459</v>
      </c>
      <c r="D81" s="20"/>
      <c r="E81" s="20">
        <v>31.464899999999993</v>
      </c>
      <c r="F81" s="20">
        <f>+E81-D81</f>
        <v>31.464899999999993</v>
      </c>
      <c r="G81" s="23" t="e">
        <f>+F81/D81*100</f>
        <v>#DIV/0!</v>
      </c>
      <c r="H81" s="21">
        <f>+E81-C81</f>
        <v>-0.38100000000000733</v>
      </c>
      <c r="I81" s="22">
        <f>+H81/C81*100</f>
        <v>-1.1963863480071448</v>
      </c>
    </row>
    <row r="82" spans="1:9" ht="15.75" x14ac:dyDescent="0.25">
      <c r="A82" s="1"/>
      <c r="B82" s="25" t="s">
        <v>29</v>
      </c>
      <c r="C82" s="20">
        <v>18.183700000000002</v>
      </c>
      <c r="D82" s="20"/>
      <c r="E82" s="20">
        <v>18.924899999999997</v>
      </c>
      <c r="F82" s="20">
        <f>+E82-D82</f>
        <v>18.924899999999997</v>
      </c>
      <c r="G82" s="23" t="e">
        <f>+F82/D82*100</f>
        <v>#DIV/0!</v>
      </c>
      <c r="H82" s="21">
        <f>+E82-C82</f>
        <v>0.74119999999999564</v>
      </c>
      <c r="I82" s="22">
        <f>+H82/C82*100</f>
        <v>4.076178115565015</v>
      </c>
    </row>
    <row r="83" spans="1:9" ht="15.75" x14ac:dyDescent="0.25">
      <c r="A83" s="1"/>
      <c r="B83" s="18" t="s">
        <v>30</v>
      </c>
      <c r="C83" s="15">
        <f>SUM(C84:C90)</f>
        <v>116.4691</v>
      </c>
      <c r="D83" s="15">
        <f>SUM(D84:D90)</f>
        <v>161.4365</v>
      </c>
      <c r="E83" s="15">
        <f>SUM(E84:E90)</f>
        <v>178.75790000000001</v>
      </c>
      <c r="F83" s="15">
        <f>+E83-D83</f>
        <v>17.321400000000011</v>
      </c>
      <c r="G83" s="16">
        <f>+F83/D83*100</f>
        <v>10.72954381444098</v>
      </c>
      <c r="H83" s="16">
        <f>+E83-C83</f>
        <v>62.288800000000009</v>
      </c>
      <c r="I83" s="17">
        <f>+H83/C83*100</f>
        <v>53.480966196184234</v>
      </c>
    </row>
    <row r="84" spans="1:9" ht="15.75" x14ac:dyDescent="0.25">
      <c r="A84" s="1"/>
      <c r="B84" s="19" t="s">
        <v>31</v>
      </c>
      <c r="C84" s="20">
        <v>6.0103</v>
      </c>
      <c r="D84" s="20">
        <v>7.4577</v>
      </c>
      <c r="E84" s="20">
        <v>6.3277999999999999</v>
      </c>
      <c r="F84" s="20">
        <f>+E84-D84</f>
        <v>-1.1299000000000001</v>
      </c>
      <c r="G84" s="21">
        <f>+F84/D84*100</f>
        <v>-15.150783753704228</v>
      </c>
      <c r="H84" s="21">
        <f>+E84-C84</f>
        <v>0.31749999999999989</v>
      </c>
      <c r="I84" s="22">
        <f>+H84/C84*100</f>
        <v>5.2825982064123238</v>
      </c>
    </row>
    <row r="85" spans="1:9" ht="15.75" x14ac:dyDescent="0.25">
      <c r="A85" s="1"/>
      <c r="B85" s="19" t="s">
        <v>32</v>
      </c>
      <c r="C85" s="20">
        <v>50.271300000000004</v>
      </c>
      <c r="D85" s="20">
        <v>46.5334</v>
      </c>
      <c r="E85" s="20">
        <v>51.472199999999994</v>
      </c>
      <c r="F85" s="20">
        <f>+E85-D85</f>
        <v>4.9387999999999934</v>
      </c>
      <c r="G85" s="21">
        <f>+F85/D85*100</f>
        <v>10.613451843192188</v>
      </c>
      <c r="H85" s="21">
        <f>+E85-C85</f>
        <v>1.2008999999999901</v>
      </c>
      <c r="I85" s="22">
        <f>+H85/C85*100</f>
        <v>2.3888381641214571</v>
      </c>
    </row>
    <row r="86" spans="1:9" ht="15.75" x14ac:dyDescent="0.25">
      <c r="A86" s="1"/>
      <c r="B86" s="19" t="s">
        <v>33</v>
      </c>
      <c r="C86" s="20">
        <v>25.2502</v>
      </c>
      <c r="D86" s="20">
        <v>23.2468</v>
      </c>
      <c r="E86" s="20">
        <v>25.883099999999999</v>
      </c>
      <c r="F86" s="20">
        <f>+E86-D86</f>
        <v>2.6362999999999985</v>
      </c>
      <c r="G86" s="21">
        <f>+F86/D86*100</f>
        <v>11.340485572207781</v>
      </c>
      <c r="H86" s="21">
        <f>+E86-C86</f>
        <v>0.63289999999999935</v>
      </c>
      <c r="I86" s="22">
        <f>+H86/C86*100</f>
        <v>2.5065147998827708</v>
      </c>
    </row>
    <row r="87" spans="1:9" ht="15.75" x14ac:dyDescent="0.25">
      <c r="A87" s="1"/>
      <c r="B87" s="19" t="s">
        <v>34</v>
      </c>
      <c r="C87" s="20">
        <v>0.57389999999999997</v>
      </c>
      <c r="D87" s="20">
        <v>0</v>
      </c>
      <c r="E87" s="20">
        <v>0.7157</v>
      </c>
      <c r="F87" s="20">
        <f>+E87-D87</f>
        <v>0.7157</v>
      </c>
      <c r="G87" s="23" t="e">
        <f>+F87/D87*100</f>
        <v>#DIV/0!</v>
      </c>
      <c r="H87" s="21">
        <f>+E87-C87</f>
        <v>0.14180000000000004</v>
      </c>
      <c r="I87" s="22">
        <f>+H87/C87*100</f>
        <v>24.708137306150903</v>
      </c>
    </row>
    <row r="88" spans="1:9" ht="15.75" x14ac:dyDescent="0.25">
      <c r="A88" s="1"/>
      <c r="B88" s="19" t="s">
        <v>35</v>
      </c>
      <c r="C88" s="20"/>
      <c r="D88" s="20"/>
      <c r="E88" s="20"/>
      <c r="F88" s="20">
        <f>+E88-D88</f>
        <v>0</v>
      </c>
      <c r="G88" s="23" t="e">
        <f>+F88/D88*100</f>
        <v>#DIV/0!</v>
      </c>
      <c r="H88" s="21">
        <f>+E88-C88</f>
        <v>0</v>
      </c>
      <c r="I88" s="24" t="e">
        <f>+H88/C88*100</f>
        <v>#DIV/0!</v>
      </c>
    </row>
    <row r="89" spans="1:9" ht="15.75" x14ac:dyDescent="0.25">
      <c r="A89" s="1"/>
      <c r="B89" s="19" t="s">
        <v>60</v>
      </c>
      <c r="C89" s="20">
        <v>27.322200000000002</v>
      </c>
      <c r="D89" s="20">
        <v>29.223200000000002</v>
      </c>
      <c r="E89" s="20">
        <v>27.881499999999999</v>
      </c>
      <c r="F89" s="20">
        <f>+E89-D89</f>
        <v>-1.341700000000003</v>
      </c>
      <c r="G89" s="21">
        <f>+F89/D89*100</f>
        <v>-4.5912151988830887</v>
      </c>
      <c r="H89" s="21">
        <f>+E89-C89</f>
        <v>0.5592999999999968</v>
      </c>
      <c r="I89" s="22">
        <f>+H89/C89*100</f>
        <v>2.0470533119587615</v>
      </c>
    </row>
    <row r="90" spans="1:9" ht="15.75" x14ac:dyDescent="0.25">
      <c r="A90" s="1"/>
      <c r="B90" s="19" t="s">
        <v>61</v>
      </c>
      <c r="C90" s="20">
        <v>7.0411999999999999</v>
      </c>
      <c r="D90" s="20">
        <v>54.9754</v>
      </c>
      <c r="E90" s="20">
        <v>66.47760000000001</v>
      </c>
      <c r="F90" s="20">
        <f>+E90-D90</f>
        <v>11.502200000000009</v>
      </c>
      <c r="G90" s="21">
        <f>+F90/D90*100</f>
        <v>20.922448949893969</v>
      </c>
      <c r="H90" s="21">
        <f>+E90-C90</f>
        <v>59.436400000000006</v>
      </c>
      <c r="I90" s="22">
        <f>+H90/C90*100</f>
        <v>844.1231608248595</v>
      </c>
    </row>
    <row r="91" spans="1:9" ht="15.75" x14ac:dyDescent="0.25">
      <c r="A91" s="1"/>
      <c r="B91" s="14" t="s">
        <v>36</v>
      </c>
      <c r="C91" s="15">
        <f>SUM(C92:C94)</f>
        <v>100.59609999999999</v>
      </c>
      <c r="D91" s="15">
        <f>SUM(D92:D94)</f>
        <v>89.936899999999994</v>
      </c>
      <c r="E91" s="15">
        <f>SUM(E92:E94)</f>
        <v>156.65429999999998</v>
      </c>
      <c r="F91" s="15">
        <f>+E91-D91</f>
        <v>66.717399999999984</v>
      </c>
      <c r="G91" s="16">
        <f>+F91/D91*100</f>
        <v>74.182454587605292</v>
      </c>
      <c r="H91" s="16">
        <f>+E91-C91</f>
        <v>56.058199999999985</v>
      </c>
      <c r="I91" s="17">
        <f>+H91/C91*100</f>
        <v>55.726017211402812</v>
      </c>
    </row>
    <row r="92" spans="1:9" ht="15.75" x14ac:dyDescent="0.25">
      <c r="A92" s="1"/>
      <c r="B92" s="19" t="s">
        <v>37</v>
      </c>
      <c r="C92" s="20">
        <v>20.361000000000001</v>
      </c>
      <c r="D92" s="20">
        <v>9.6045999999999996</v>
      </c>
      <c r="E92" s="20">
        <v>21.0304</v>
      </c>
      <c r="F92" s="20">
        <f>+E92-D92</f>
        <v>11.425800000000001</v>
      </c>
      <c r="G92" s="21">
        <f>+F92/D92*100</f>
        <v>118.96174749599152</v>
      </c>
      <c r="H92" s="21">
        <f>+E92-C92</f>
        <v>0.66939999999999955</v>
      </c>
      <c r="I92" s="22">
        <f>+H92/C92*100</f>
        <v>3.2876577771229285</v>
      </c>
    </row>
    <row r="93" spans="1:9" ht="15.75" x14ac:dyDescent="0.25">
      <c r="A93" s="1"/>
      <c r="B93" s="19" t="s">
        <v>38</v>
      </c>
      <c r="C93" s="20">
        <v>4.8081000000000005</v>
      </c>
      <c r="D93" s="20">
        <v>0</v>
      </c>
      <c r="E93" s="20">
        <v>4.5714000000000006</v>
      </c>
      <c r="F93" s="20">
        <f>+E93-D93</f>
        <v>4.5714000000000006</v>
      </c>
      <c r="G93" s="23" t="e">
        <f>+F93/D93*100</f>
        <v>#DIV/0!</v>
      </c>
      <c r="H93" s="21">
        <f>+E93-C93</f>
        <v>-0.23669999999999991</v>
      </c>
      <c r="I93" s="22">
        <f>+H93/C93*100</f>
        <v>-4.9229425344730746</v>
      </c>
    </row>
    <row r="94" spans="1:9" ht="18.75" x14ac:dyDescent="0.25">
      <c r="A94" s="1"/>
      <c r="B94" s="19" t="s">
        <v>39</v>
      </c>
      <c r="C94" s="20">
        <v>75.426999999999992</v>
      </c>
      <c r="D94" s="20">
        <v>80.332299999999989</v>
      </c>
      <c r="E94" s="20">
        <v>131.05249999999998</v>
      </c>
      <c r="F94" s="20">
        <f>+E94-D94</f>
        <v>50.720199999999991</v>
      </c>
      <c r="G94" s="21">
        <f>+F94/D94*100</f>
        <v>63.137990571662947</v>
      </c>
      <c r="H94" s="21">
        <f>+E94-C94</f>
        <v>55.625499999999988</v>
      </c>
      <c r="I94" s="22">
        <f>+H94/C94*100</f>
        <v>73.747464435812105</v>
      </c>
    </row>
    <row r="95" spans="1:9" ht="16.5" thickBot="1" x14ac:dyDescent="0.3">
      <c r="A95" s="1"/>
      <c r="B95" s="26"/>
      <c r="C95" s="27"/>
      <c r="D95" s="27"/>
      <c r="E95" s="27"/>
      <c r="F95" s="27"/>
      <c r="G95" s="27"/>
      <c r="H95" s="27"/>
      <c r="I95" s="28"/>
    </row>
    <row r="96" spans="1:9" x14ac:dyDescent="0.25">
      <c r="B96" s="29"/>
      <c r="C96" s="29"/>
      <c r="D96" s="29"/>
      <c r="E96" s="2"/>
      <c r="F96" s="2"/>
      <c r="G96" s="2"/>
      <c r="H96" s="2"/>
      <c r="I96" s="2"/>
    </row>
    <row r="97" spans="2:9" x14ac:dyDescent="0.25">
      <c r="B97" s="30" t="s">
        <v>51</v>
      </c>
      <c r="C97" s="30"/>
      <c r="D97" s="30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37" t="s">
        <v>40</v>
      </c>
      <c r="C99" s="38"/>
      <c r="D99" s="38"/>
      <c r="E99" s="38"/>
      <c r="F99" s="38"/>
      <c r="G99" s="38"/>
      <c r="H99" s="38"/>
      <c r="I99" s="38"/>
    </row>
  </sheetData>
  <mergeCells count="7">
    <mergeCell ref="B5:B6"/>
    <mergeCell ref="D5:K5"/>
    <mergeCell ref="L5:M5"/>
    <mergeCell ref="B48:M48"/>
    <mergeCell ref="B56:B57"/>
    <mergeCell ref="F56:G56"/>
    <mergeCell ref="H56:I56"/>
  </mergeCells>
  <printOptions horizontalCentered="1"/>
  <pageMargins left="0.7" right="0.7" top="0.75" bottom="0.75" header="0.3" footer="0.3"/>
  <pageSetup scale="59" orientation="landscape" r:id="rId1"/>
  <ignoredErrors>
    <ignoredError sqref="C12:J12 K10:K11 K13:K16 K18:K23 K25:K28 K30:K31 K33:K39 K41:K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2018-10-04T17:51:27Z</cp:lastPrinted>
  <dcterms:created xsi:type="dcterms:W3CDTF">2018-10-04T15:08:47Z</dcterms:created>
  <dcterms:modified xsi:type="dcterms:W3CDTF">2018-10-11T19:42:18Z</dcterms:modified>
</cp:coreProperties>
</file>