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inero\Documents\1-Proyectos\AA-LRF\Otras Tareas Extra\Envio Fermin Ingresos\"/>
    </mc:Choice>
  </mc:AlternateContent>
  <bookViews>
    <workbookView xWindow="0" yWindow="0" windowWidth="28800" windowHeight="12135" tabRatio="806"/>
  </bookViews>
  <sheets>
    <sheet name="Mayo1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2" l="1"/>
  <c r="D60" i="12"/>
  <c r="D59" i="12" s="1"/>
  <c r="D58" i="12" s="1"/>
  <c r="E60" i="12"/>
  <c r="H60" i="12"/>
  <c r="I60" i="12" s="1"/>
  <c r="F61" i="12"/>
  <c r="G61" i="12"/>
  <c r="H61" i="12"/>
  <c r="I61" i="12" s="1"/>
  <c r="F62" i="12"/>
  <c r="G62" i="12"/>
  <c r="H62" i="12"/>
  <c r="I62" i="12" s="1"/>
  <c r="C63" i="12"/>
  <c r="D63" i="12"/>
  <c r="E63" i="12"/>
  <c r="F63" i="12" s="1"/>
  <c r="G63" i="12" s="1"/>
  <c r="F64" i="12"/>
  <c r="G64" i="12" s="1"/>
  <c r="H64" i="12"/>
  <c r="I64" i="12"/>
  <c r="F65" i="12"/>
  <c r="G65" i="12" s="1"/>
  <c r="H65" i="12"/>
  <c r="I65" i="12"/>
  <c r="F66" i="12"/>
  <c r="G66" i="12" s="1"/>
  <c r="H66" i="12"/>
  <c r="I66" i="12"/>
  <c r="F67" i="12"/>
  <c r="G67" i="12" s="1"/>
  <c r="H67" i="12"/>
  <c r="I67" i="12"/>
  <c r="C68" i="12"/>
  <c r="D68" i="12"/>
  <c r="E68" i="12"/>
  <c r="H68" i="12" s="1"/>
  <c r="I68" i="12" s="1"/>
  <c r="F68" i="12"/>
  <c r="G68" i="12" s="1"/>
  <c r="F69" i="12"/>
  <c r="G69" i="12" s="1"/>
  <c r="H69" i="12"/>
  <c r="I69" i="12"/>
  <c r="F70" i="12"/>
  <c r="G70" i="12" s="1"/>
  <c r="H70" i="12"/>
  <c r="I70" i="12"/>
  <c r="F71" i="12"/>
  <c r="G71" i="12" s="1"/>
  <c r="H71" i="12"/>
  <c r="I71" i="12"/>
  <c r="F72" i="12"/>
  <c r="G72" i="12" s="1"/>
  <c r="H72" i="12"/>
  <c r="I72" i="12"/>
  <c r="F73" i="12"/>
  <c r="G73" i="12" s="1"/>
  <c r="H73" i="12"/>
  <c r="I73" i="12"/>
  <c r="F74" i="12"/>
  <c r="G74" i="12" s="1"/>
  <c r="H74" i="12"/>
  <c r="I74" i="12"/>
  <c r="C75" i="12"/>
  <c r="C59" i="12" s="1"/>
  <c r="C58" i="12" s="1"/>
  <c r="D75" i="12"/>
  <c r="F76" i="12"/>
  <c r="G76" i="12"/>
  <c r="H76" i="12"/>
  <c r="I76" i="12" s="1"/>
  <c r="F77" i="12"/>
  <c r="G77" i="12"/>
  <c r="H77" i="12"/>
  <c r="I77" i="12" s="1"/>
  <c r="F78" i="12"/>
  <c r="G78" i="12"/>
  <c r="H78" i="12"/>
  <c r="I78" i="12" s="1"/>
  <c r="F79" i="12"/>
  <c r="G79" i="12"/>
  <c r="H79" i="12"/>
  <c r="I79" i="12" s="1"/>
  <c r="C80" i="12"/>
  <c r="E80" i="12"/>
  <c r="F80" i="12" s="1"/>
  <c r="G80" i="12" s="1"/>
  <c r="F81" i="12"/>
  <c r="G81" i="12" s="1"/>
  <c r="H81" i="12"/>
  <c r="I81" i="12"/>
  <c r="F82" i="12"/>
  <c r="G82" i="12" s="1"/>
  <c r="H82" i="12"/>
  <c r="I82" i="12"/>
  <c r="C83" i="12"/>
  <c r="D83" i="12"/>
  <c r="E83" i="12"/>
  <c r="H83" i="12" s="1"/>
  <c r="I83" i="12" s="1"/>
  <c r="F83" i="12"/>
  <c r="G83" i="12" s="1"/>
  <c r="F84" i="12"/>
  <c r="G84" i="12" s="1"/>
  <c r="H84" i="12"/>
  <c r="I84" i="12"/>
  <c r="F85" i="12"/>
  <c r="G85" i="12" s="1"/>
  <c r="H85" i="12"/>
  <c r="I85" i="12"/>
  <c r="F86" i="12"/>
  <c r="G86" i="12" s="1"/>
  <c r="H86" i="12"/>
  <c r="I86" i="12"/>
  <c r="F87" i="12"/>
  <c r="G87" i="12" s="1"/>
  <c r="H87" i="12"/>
  <c r="I87" i="12"/>
  <c r="F88" i="12"/>
  <c r="G88" i="12" s="1"/>
  <c r="H88" i="12"/>
  <c r="I88" i="12"/>
  <c r="F89" i="12"/>
  <c r="G89" i="12" s="1"/>
  <c r="H89" i="12"/>
  <c r="I89" i="12"/>
  <c r="F90" i="12"/>
  <c r="G90" i="12" s="1"/>
  <c r="H90" i="12"/>
  <c r="I90" i="12"/>
  <c r="C91" i="12"/>
  <c r="H91" i="12" s="1"/>
  <c r="I91" i="12" s="1"/>
  <c r="D91" i="12"/>
  <c r="E91" i="12"/>
  <c r="F91" i="12"/>
  <c r="G91" i="12"/>
  <c r="F92" i="12"/>
  <c r="G92" i="12"/>
  <c r="H92" i="12"/>
  <c r="I92" i="12" s="1"/>
  <c r="F93" i="12"/>
  <c r="G93" i="12"/>
  <c r="H93" i="12"/>
  <c r="I93" i="12" s="1"/>
  <c r="F94" i="12"/>
  <c r="G94" i="12"/>
  <c r="H94" i="12"/>
  <c r="I94" i="12" s="1"/>
  <c r="E59" i="12" l="1"/>
  <c r="H80" i="12"/>
  <c r="I80" i="12" s="1"/>
  <c r="H63" i="12"/>
  <c r="I63" i="12" s="1"/>
  <c r="E75" i="12"/>
  <c r="F60" i="12"/>
  <c r="G60" i="12" s="1"/>
  <c r="I43" i="12"/>
  <c r="I42" i="12"/>
  <c r="I41" i="12"/>
  <c r="H40" i="12"/>
  <c r="G40" i="12"/>
  <c r="F40" i="12"/>
  <c r="E40" i="12"/>
  <c r="D40" i="12"/>
  <c r="C40" i="12"/>
  <c r="I39" i="12"/>
  <c r="I38" i="12"/>
  <c r="I37" i="12"/>
  <c r="I36" i="12"/>
  <c r="J36" i="12" s="1"/>
  <c r="K36" i="12" s="1"/>
  <c r="I35" i="12"/>
  <c r="J34" i="12"/>
  <c r="K34" i="12" s="1"/>
  <c r="I34" i="12"/>
  <c r="I33" i="12"/>
  <c r="H32" i="12"/>
  <c r="G32" i="12"/>
  <c r="F32" i="12"/>
  <c r="E32" i="12"/>
  <c r="D32" i="12"/>
  <c r="C32" i="12"/>
  <c r="I31" i="12"/>
  <c r="I30" i="12"/>
  <c r="H29" i="12"/>
  <c r="H24" i="12" s="1"/>
  <c r="G29" i="12"/>
  <c r="G24" i="12" s="1"/>
  <c r="F29" i="12"/>
  <c r="E29" i="12"/>
  <c r="D29" i="12"/>
  <c r="C29" i="12"/>
  <c r="C24" i="12" s="1"/>
  <c r="I28" i="12"/>
  <c r="I27" i="12"/>
  <c r="I26" i="12"/>
  <c r="I25" i="12"/>
  <c r="F24" i="12"/>
  <c r="E24" i="12"/>
  <c r="I23" i="12"/>
  <c r="I22" i="12"/>
  <c r="I21" i="12"/>
  <c r="I20" i="12"/>
  <c r="I19" i="12"/>
  <c r="I18" i="12"/>
  <c r="H17" i="12"/>
  <c r="G17" i="12"/>
  <c r="F17" i="12"/>
  <c r="E17" i="12"/>
  <c r="E8" i="12" s="1"/>
  <c r="E7" i="12" s="1"/>
  <c r="D17" i="12"/>
  <c r="C17" i="12"/>
  <c r="I16" i="12"/>
  <c r="I15" i="12"/>
  <c r="I14" i="12"/>
  <c r="I13" i="12"/>
  <c r="H12" i="12"/>
  <c r="G12" i="12"/>
  <c r="F12" i="12"/>
  <c r="E12" i="12"/>
  <c r="D12" i="12"/>
  <c r="C12" i="12"/>
  <c r="I11" i="12"/>
  <c r="I10" i="12"/>
  <c r="H9" i="12"/>
  <c r="G9" i="12"/>
  <c r="F9" i="12"/>
  <c r="E9" i="12"/>
  <c r="D9" i="12"/>
  <c r="C9" i="12"/>
  <c r="H75" i="12" l="1"/>
  <c r="I75" i="12" s="1"/>
  <c r="F75" i="12"/>
  <c r="G75" i="12" s="1"/>
  <c r="H59" i="12"/>
  <c r="I59" i="12" s="1"/>
  <c r="E58" i="12"/>
  <c r="F59" i="12"/>
  <c r="G59" i="12" s="1"/>
  <c r="J15" i="12"/>
  <c r="K15" i="12" s="1"/>
  <c r="J18" i="12"/>
  <c r="K18" i="12" s="1"/>
  <c r="J25" i="12"/>
  <c r="K25" i="12" s="1"/>
  <c r="J37" i="12"/>
  <c r="K37" i="12" s="1"/>
  <c r="J16" i="12"/>
  <c r="K16" i="12" s="1"/>
  <c r="J19" i="12"/>
  <c r="K19" i="12" s="1"/>
  <c r="I29" i="12"/>
  <c r="I32" i="12"/>
  <c r="J35" i="12"/>
  <c r="K35" i="12" s="1"/>
  <c r="J38" i="12"/>
  <c r="K38" i="12" s="1"/>
  <c r="J41" i="12"/>
  <c r="K41" i="12" s="1"/>
  <c r="J10" i="12"/>
  <c r="K10" i="12" s="1"/>
  <c r="J13" i="12"/>
  <c r="K13" i="12" s="1"/>
  <c r="J20" i="12"/>
  <c r="K20" i="12" s="1"/>
  <c r="J27" i="12"/>
  <c r="K27" i="12" s="1"/>
  <c r="J30" i="12"/>
  <c r="K30" i="12" s="1"/>
  <c r="J33" i="12"/>
  <c r="K33" i="12" s="1"/>
  <c r="J39" i="12"/>
  <c r="K39" i="12" s="1"/>
  <c r="J42" i="12"/>
  <c r="K42" i="12" s="1"/>
  <c r="J22" i="12"/>
  <c r="K22" i="12" s="1"/>
  <c r="J23" i="12"/>
  <c r="K23" i="12" s="1"/>
  <c r="J26" i="12"/>
  <c r="K26" i="12" s="1"/>
  <c r="J11" i="12"/>
  <c r="K11" i="12" s="1"/>
  <c r="J14" i="12"/>
  <c r="K14" i="12" s="1"/>
  <c r="H8" i="12"/>
  <c r="H7" i="12" s="1"/>
  <c r="J21" i="12"/>
  <c r="K21" i="12" s="1"/>
  <c r="D24" i="12"/>
  <c r="I24" i="12" s="1"/>
  <c r="J28" i="12"/>
  <c r="K28" i="12" s="1"/>
  <c r="J31" i="12"/>
  <c r="K31" i="12" s="1"/>
  <c r="J43" i="12"/>
  <c r="K43" i="12" s="1"/>
  <c r="C8" i="12"/>
  <c r="C7" i="12" s="1"/>
  <c r="I17" i="12"/>
  <c r="I12" i="12"/>
  <c r="F8" i="12"/>
  <c r="F7" i="12" s="1"/>
  <c r="G8" i="12"/>
  <c r="G7" i="12" s="1"/>
  <c r="I40" i="12"/>
  <c r="I9" i="12"/>
  <c r="F58" i="12" l="1"/>
  <c r="G58" i="12" s="1"/>
  <c r="H58" i="12"/>
  <c r="I58" i="12" s="1"/>
  <c r="J24" i="12"/>
  <c r="K24" i="12" s="1"/>
  <c r="J9" i="12"/>
  <c r="K9" i="12" s="1"/>
  <c r="J12" i="12"/>
  <c r="K12" i="12" s="1"/>
  <c r="J32" i="12"/>
  <c r="K32" i="12" s="1"/>
  <c r="D8" i="12"/>
  <c r="D7" i="12" s="1"/>
  <c r="J40" i="12"/>
  <c r="K40" i="12" s="1"/>
  <c r="J17" i="12"/>
  <c r="K17" i="12" s="1"/>
  <c r="J29" i="12"/>
  <c r="K29" i="12" s="1"/>
  <c r="I7" i="12"/>
  <c r="I8" i="12"/>
  <c r="J7" i="12" l="1"/>
  <c r="K7" i="12" s="1"/>
  <c r="J8" i="12"/>
  <c r="K8" i="12" s="1"/>
</calcChain>
</file>

<file path=xl/sharedStrings.xml><?xml version="1.0" encoding="utf-8"?>
<sst xmlns="http://schemas.openxmlformats.org/spreadsheetml/2006/main" count="108" uniqueCount="60">
  <si>
    <t>(Montos en Millones de US$)</t>
  </si>
  <si>
    <t>Concepto</t>
  </si>
  <si>
    <t>Año 2017</t>
  </si>
  <si>
    <t xml:space="preserve">Abs. </t>
  </si>
  <si>
    <t>%</t>
  </si>
  <si>
    <t>Abs.</t>
  </si>
  <si>
    <t>INGRESOS CORRIENTES Y CONTRIBUCIONES (1+2)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</si>
  <si>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</si>
  <si>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</si>
  <si>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</si>
  <si>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</si>
  <si>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</si>
  <si>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</si>
  <si>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</si>
  <si>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IMPORTACION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</si>
  <si>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</si>
  <si>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</si>
  <si>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</si>
  <si>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</si>
  <si>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</si>
  <si>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</si>
  <si>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</si>
  <si>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</si>
  <si>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</si>
  <si>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</si>
  <si>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</si>
  <si>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</si>
  <si>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</si>
  <si>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</si>
  <si>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</si>
  <si>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</si>
  <si>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</si>
  <si>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</si>
  <si>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</si>
  <si>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</si>
  <si>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</si>
  <si>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</si>
  <si>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</si>
  <si>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</si>
  <si>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</si>
  <si>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</si>
  <si>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Variaciones</t>
  </si>
  <si>
    <t>Ene.</t>
  </si>
  <si>
    <t>Feb.</t>
  </si>
  <si>
    <t>Mar.</t>
  </si>
  <si>
    <t>Abr.</t>
  </si>
  <si>
    <t>May.</t>
  </si>
  <si>
    <t>INGRESOS CORRIENTES Y CONTRIBUCIONES</t>
  </si>
  <si>
    <t>DERECHOS ARANCELARIOS A LA IMPORT.</t>
  </si>
  <si>
    <t>Fuente: Departamento de Ingresos Bancarios, Dirección General de Tesorería</t>
  </si>
  <si>
    <t>Al  31 May.</t>
  </si>
  <si>
    <t>Al   31 May.</t>
  </si>
  <si>
    <t>Variac. 17 / Pto. 17</t>
  </si>
  <si>
    <t>Variac. 17 / 16</t>
  </si>
  <si>
    <t>Pto. 2017</t>
  </si>
  <si>
    <t>Año 2016</t>
  </si>
  <si>
    <t>INGRESOS AL  31 DE MAYO DE 2017, VRS EJECUTADO  2016  (Definitivo)</t>
  </si>
  <si>
    <t>COMPARATIVO ACUMULADO AL  31 DE MAYO DE 2017, VRS EJECUTADO  2016 Y PRESUPUESTO 2017 (Definitivo)</t>
  </si>
  <si>
    <t>SEGURIDAD PUBLICA (CESC)</t>
  </si>
  <si>
    <t>SEGURIDAD PUBLICA (Grandes Contribuyentes)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</si>
</sst>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2" borderId="0" xfId="0" applyFill="1"/>
    <xf numFmtId="0" fontId="2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164" fontId="2" fillId="2" borderId="8" xfId="0" applyNumberFormat="1" applyFont="1" applyFill="1" applyBorder="1" applyAlignment="1"/>
    <xf numFmtId="164" fontId="2" fillId="2" borderId="8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5" fontId="0" fillId="0" borderId="0" xfId="0" applyNumberFormat="1" applyFill="1"/>
    <xf numFmtId="0" fontId="2" fillId="2" borderId="6" xfId="0" applyFont="1" applyFill="1" applyBorder="1"/>
    <xf numFmtId="164" fontId="2" fillId="2" borderId="7" xfId="0" applyNumberFormat="1" applyFont="1" applyFill="1" applyBorder="1"/>
    <xf numFmtId="164" fontId="2" fillId="2" borderId="13" xfId="0" applyNumberFormat="1" applyFont="1" applyFill="1" applyBorder="1"/>
    <xf numFmtId="164" fontId="2" fillId="2" borderId="9" xfId="0" applyNumberFormat="1" applyFont="1" applyFill="1" applyBorder="1"/>
    <xf numFmtId="0" fontId="2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2"/>
    </xf>
    <xf numFmtId="164" fontId="4" fillId="2" borderId="7" xfId="0" applyNumberFormat="1" applyFont="1" applyFill="1" applyBorder="1"/>
    <xf numFmtId="164" fontId="4" fillId="2" borderId="13" xfId="0" applyNumberFormat="1" applyFont="1" applyFill="1" applyBorder="1"/>
    <xf numFmtId="164" fontId="4" fillId="2" borderId="9" xfId="0" applyNumberFormat="1" applyFont="1" applyFill="1" applyBorder="1"/>
    <xf numFmtId="164" fontId="5" fillId="2" borderId="13" xfId="0" applyNumberFormat="1" applyFont="1" applyFill="1" applyBorder="1"/>
    <xf numFmtId="164" fontId="5" fillId="2" borderId="9" xfId="0" applyNumberFormat="1" applyFont="1" applyFill="1" applyBorder="1"/>
    <xf numFmtId="0" fontId="4" fillId="2" borderId="6" xfId="0" applyFont="1" applyFill="1" applyBorder="1" applyAlignment="1">
      <alignment horizontal="left" indent="3"/>
    </xf>
    <xf numFmtId="0" fontId="2" fillId="2" borderId="14" xfId="0" applyFont="1" applyFill="1" applyBorder="1"/>
    <xf numFmtId="164" fontId="2" fillId="2" borderId="15" xfId="0" applyNumberFormat="1" applyFont="1" applyFill="1" applyBorder="1"/>
    <xf numFmtId="164" fontId="7" fillId="2" borderId="16" xfId="0" applyNumberFormat="1" applyFont="1" applyFill="1" applyBorder="1"/>
    <xf numFmtId="0" fontId="1" fillId="2" borderId="0" xfId="0" applyFont="1" applyFill="1"/>
    <xf numFmtId="0" fontId="8" fillId="2" borderId="0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/>
    <xf numFmtId="0" fontId="3" fillId="0" borderId="0" xfId="0" applyFont="1" applyAlignment="1"/>
    <xf numFmtId="0" fontId="2" fillId="2" borderId="0" xfId="0" applyFont="1" applyFill="1" applyAlignment="1">
      <alignment horizontal="centerContinuous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S99"/>
  <sheetViews>
    <sheetView showGridLines="0" tabSelected="1" zoomScale="80" zoomScaleNormal="80" workbookViewId="0"/>
  </sheetViews>
  <sheetFormatPr baseColWidth="10" defaultRowHeight="15" x14ac:dyDescent="0.25"/>
  <cols>
    <col min="2" max="2" width="59.5703125" customWidth="1"/>
    <col min="3" max="11" width="12.28515625" customWidth="1"/>
    <col min="14" max="14" width="13.7109375" bestFit="1" customWidth="1"/>
    <col min="251" max="251" width="59.5703125" customWidth="1"/>
    <col min="252" max="252" width="10.7109375" customWidth="1"/>
    <col min="253" max="254" width="7.85546875" customWidth="1"/>
    <col min="255" max="255" width="8" customWidth="1"/>
    <col min="256" max="261" width="7.7109375" customWidth="1"/>
    <col min="262" max="264" width="0" hidden="1" customWidth="1"/>
    <col min="265" max="265" width="10.7109375" customWidth="1"/>
    <col min="266" max="267" width="9.7109375" customWidth="1"/>
    <col min="270" max="270" width="13.7109375" bestFit="1" customWidth="1"/>
    <col min="507" max="507" width="59.5703125" customWidth="1"/>
    <col min="508" max="508" width="10.7109375" customWidth="1"/>
    <col min="509" max="510" width="7.85546875" customWidth="1"/>
    <col min="511" max="511" width="8" customWidth="1"/>
    <col min="512" max="517" width="7.7109375" customWidth="1"/>
    <col min="518" max="520" width="0" hidden="1" customWidth="1"/>
    <col min="521" max="521" width="10.7109375" customWidth="1"/>
    <col min="522" max="523" width="9.7109375" customWidth="1"/>
    <col min="526" max="526" width="13.7109375" bestFit="1" customWidth="1"/>
    <col min="763" max="763" width="59.5703125" customWidth="1"/>
    <col min="764" max="764" width="10.7109375" customWidth="1"/>
    <col min="765" max="766" width="7.85546875" customWidth="1"/>
    <col min="767" max="767" width="8" customWidth="1"/>
    <col min="768" max="773" width="7.7109375" customWidth="1"/>
    <col min="774" max="776" width="0" hidden="1" customWidth="1"/>
    <col min="777" max="777" width="10.7109375" customWidth="1"/>
    <col min="778" max="779" width="9.7109375" customWidth="1"/>
    <col min="782" max="782" width="13.7109375" bestFit="1" customWidth="1"/>
    <col min="1019" max="1019" width="59.5703125" customWidth="1"/>
    <col min="1020" max="1020" width="10.7109375" customWidth="1"/>
    <col min="1021" max="1022" width="7.85546875" customWidth="1"/>
    <col min="1023" max="1023" width="8" customWidth="1"/>
    <col min="1024" max="1029" width="7.7109375" customWidth="1"/>
    <col min="1030" max="1032" width="0" hidden="1" customWidth="1"/>
    <col min="1033" max="1033" width="10.7109375" customWidth="1"/>
    <col min="1034" max="1035" width="9.7109375" customWidth="1"/>
    <col min="1038" max="1038" width="13.7109375" bestFit="1" customWidth="1"/>
    <col min="1275" max="1275" width="59.5703125" customWidth="1"/>
    <col min="1276" max="1276" width="10.7109375" customWidth="1"/>
    <col min="1277" max="1278" width="7.85546875" customWidth="1"/>
    <col min="1279" max="1279" width="8" customWidth="1"/>
    <col min="1280" max="1285" width="7.7109375" customWidth="1"/>
    <col min="1286" max="1288" width="0" hidden="1" customWidth="1"/>
    <col min="1289" max="1289" width="10.7109375" customWidth="1"/>
    <col min="1290" max="1291" width="9.7109375" customWidth="1"/>
    <col min="1294" max="1294" width="13.7109375" bestFit="1" customWidth="1"/>
    <col min="1531" max="1531" width="59.5703125" customWidth="1"/>
    <col min="1532" max="1532" width="10.7109375" customWidth="1"/>
    <col min="1533" max="1534" width="7.85546875" customWidth="1"/>
    <col min="1535" max="1535" width="8" customWidth="1"/>
    <col min="1536" max="1541" width="7.7109375" customWidth="1"/>
    <col min="1542" max="1544" width="0" hidden="1" customWidth="1"/>
    <col min="1545" max="1545" width="10.7109375" customWidth="1"/>
    <col min="1546" max="1547" width="9.7109375" customWidth="1"/>
    <col min="1550" max="1550" width="13.7109375" bestFit="1" customWidth="1"/>
    <col min="1787" max="1787" width="59.5703125" customWidth="1"/>
    <col min="1788" max="1788" width="10.7109375" customWidth="1"/>
    <col min="1789" max="1790" width="7.85546875" customWidth="1"/>
    <col min="1791" max="1791" width="8" customWidth="1"/>
    <col min="1792" max="1797" width="7.7109375" customWidth="1"/>
    <col min="1798" max="1800" width="0" hidden="1" customWidth="1"/>
    <col min="1801" max="1801" width="10.7109375" customWidth="1"/>
    <col min="1802" max="1803" width="9.7109375" customWidth="1"/>
    <col min="1806" max="1806" width="13.7109375" bestFit="1" customWidth="1"/>
    <col min="2043" max="2043" width="59.5703125" customWidth="1"/>
    <col min="2044" max="2044" width="10.7109375" customWidth="1"/>
    <col min="2045" max="2046" width="7.85546875" customWidth="1"/>
    <col min="2047" max="2047" width="8" customWidth="1"/>
    <col min="2048" max="2053" width="7.7109375" customWidth="1"/>
    <col min="2054" max="2056" width="0" hidden="1" customWidth="1"/>
    <col min="2057" max="2057" width="10.7109375" customWidth="1"/>
    <col min="2058" max="2059" width="9.7109375" customWidth="1"/>
    <col min="2062" max="2062" width="13.7109375" bestFit="1" customWidth="1"/>
    <col min="2299" max="2299" width="59.5703125" customWidth="1"/>
    <col min="2300" max="2300" width="10.7109375" customWidth="1"/>
    <col min="2301" max="2302" width="7.85546875" customWidth="1"/>
    <col min="2303" max="2303" width="8" customWidth="1"/>
    <col min="2304" max="2309" width="7.7109375" customWidth="1"/>
    <col min="2310" max="2312" width="0" hidden="1" customWidth="1"/>
    <col min="2313" max="2313" width="10.7109375" customWidth="1"/>
    <col min="2314" max="2315" width="9.7109375" customWidth="1"/>
    <col min="2318" max="2318" width="13.7109375" bestFit="1" customWidth="1"/>
    <col min="2555" max="2555" width="59.5703125" customWidth="1"/>
    <col min="2556" max="2556" width="10.7109375" customWidth="1"/>
    <col min="2557" max="2558" width="7.85546875" customWidth="1"/>
    <col min="2559" max="2559" width="8" customWidth="1"/>
    <col min="2560" max="2565" width="7.7109375" customWidth="1"/>
    <col min="2566" max="2568" width="0" hidden="1" customWidth="1"/>
    <col min="2569" max="2569" width="10.7109375" customWidth="1"/>
    <col min="2570" max="2571" width="9.7109375" customWidth="1"/>
    <col min="2574" max="2574" width="13.7109375" bestFit="1" customWidth="1"/>
    <col min="2811" max="2811" width="59.5703125" customWidth="1"/>
    <col min="2812" max="2812" width="10.7109375" customWidth="1"/>
    <col min="2813" max="2814" width="7.85546875" customWidth="1"/>
    <col min="2815" max="2815" width="8" customWidth="1"/>
    <col min="2816" max="2821" width="7.7109375" customWidth="1"/>
    <col min="2822" max="2824" width="0" hidden="1" customWidth="1"/>
    <col min="2825" max="2825" width="10.7109375" customWidth="1"/>
    <col min="2826" max="2827" width="9.7109375" customWidth="1"/>
    <col min="2830" max="2830" width="13.7109375" bestFit="1" customWidth="1"/>
    <col min="3067" max="3067" width="59.5703125" customWidth="1"/>
    <col min="3068" max="3068" width="10.7109375" customWidth="1"/>
    <col min="3069" max="3070" width="7.85546875" customWidth="1"/>
    <col min="3071" max="3071" width="8" customWidth="1"/>
    <col min="3072" max="3077" width="7.7109375" customWidth="1"/>
    <col min="3078" max="3080" width="0" hidden="1" customWidth="1"/>
    <col min="3081" max="3081" width="10.7109375" customWidth="1"/>
    <col min="3082" max="3083" width="9.7109375" customWidth="1"/>
    <col min="3086" max="3086" width="13.7109375" bestFit="1" customWidth="1"/>
    <col min="3323" max="3323" width="59.5703125" customWidth="1"/>
    <col min="3324" max="3324" width="10.7109375" customWidth="1"/>
    <col min="3325" max="3326" width="7.85546875" customWidth="1"/>
    <col min="3327" max="3327" width="8" customWidth="1"/>
    <col min="3328" max="3333" width="7.7109375" customWidth="1"/>
    <col min="3334" max="3336" width="0" hidden="1" customWidth="1"/>
    <col min="3337" max="3337" width="10.7109375" customWidth="1"/>
    <col min="3338" max="3339" width="9.7109375" customWidth="1"/>
    <col min="3342" max="3342" width="13.7109375" bestFit="1" customWidth="1"/>
    <col min="3579" max="3579" width="59.5703125" customWidth="1"/>
    <col min="3580" max="3580" width="10.7109375" customWidth="1"/>
    <col min="3581" max="3582" width="7.85546875" customWidth="1"/>
    <col min="3583" max="3583" width="8" customWidth="1"/>
    <col min="3584" max="3589" width="7.7109375" customWidth="1"/>
    <col min="3590" max="3592" width="0" hidden="1" customWidth="1"/>
    <col min="3593" max="3593" width="10.7109375" customWidth="1"/>
    <col min="3594" max="3595" width="9.7109375" customWidth="1"/>
    <col min="3598" max="3598" width="13.7109375" bestFit="1" customWidth="1"/>
    <col min="3835" max="3835" width="59.5703125" customWidth="1"/>
    <col min="3836" max="3836" width="10.7109375" customWidth="1"/>
    <col min="3837" max="3838" width="7.85546875" customWidth="1"/>
    <col min="3839" max="3839" width="8" customWidth="1"/>
    <col min="3840" max="3845" width="7.7109375" customWidth="1"/>
    <col min="3846" max="3848" width="0" hidden="1" customWidth="1"/>
    <col min="3849" max="3849" width="10.7109375" customWidth="1"/>
    <col min="3850" max="3851" width="9.7109375" customWidth="1"/>
    <col min="3854" max="3854" width="13.7109375" bestFit="1" customWidth="1"/>
    <col min="4091" max="4091" width="59.5703125" customWidth="1"/>
    <col min="4092" max="4092" width="10.7109375" customWidth="1"/>
    <col min="4093" max="4094" width="7.85546875" customWidth="1"/>
    <col min="4095" max="4095" width="8" customWidth="1"/>
    <col min="4096" max="4101" width="7.7109375" customWidth="1"/>
    <col min="4102" max="4104" width="0" hidden="1" customWidth="1"/>
    <col min="4105" max="4105" width="10.7109375" customWidth="1"/>
    <col min="4106" max="4107" width="9.7109375" customWidth="1"/>
    <col min="4110" max="4110" width="13.7109375" bestFit="1" customWidth="1"/>
    <col min="4347" max="4347" width="59.5703125" customWidth="1"/>
    <col min="4348" max="4348" width="10.7109375" customWidth="1"/>
    <col min="4349" max="4350" width="7.85546875" customWidth="1"/>
    <col min="4351" max="4351" width="8" customWidth="1"/>
    <col min="4352" max="4357" width="7.7109375" customWidth="1"/>
    <col min="4358" max="4360" width="0" hidden="1" customWidth="1"/>
    <col min="4361" max="4361" width="10.7109375" customWidth="1"/>
    <col min="4362" max="4363" width="9.7109375" customWidth="1"/>
    <col min="4366" max="4366" width="13.7109375" bestFit="1" customWidth="1"/>
    <col min="4603" max="4603" width="59.5703125" customWidth="1"/>
    <col min="4604" max="4604" width="10.7109375" customWidth="1"/>
    <col min="4605" max="4606" width="7.85546875" customWidth="1"/>
    <col min="4607" max="4607" width="8" customWidth="1"/>
    <col min="4608" max="4613" width="7.7109375" customWidth="1"/>
    <col min="4614" max="4616" width="0" hidden="1" customWidth="1"/>
    <col min="4617" max="4617" width="10.7109375" customWidth="1"/>
    <col min="4618" max="4619" width="9.7109375" customWidth="1"/>
    <col min="4622" max="4622" width="13.7109375" bestFit="1" customWidth="1"/>
    <col min="4859" max="4859" width="59.5703125" customWidth="1"/>
    <col min="4860" max="4860" width="10.7109375" customWidth="1"/>
    <col min="4861" max="4862" width="7.85546875" customWidth="1"/>
    <col min="4863" max="4863" width="8" customWidth="1"/>
    <col min="4864" max="4869" width="7.7109375" customWidth="1"/>
    <col min="4870" max="4872" width="0" hidden="1" customWidth="1"/>
    <col min="4873" max="4873" width="10.7109375" customWidth="1"/>
    <col min="4874" max="4875" width="9.7109375" customWidth="1"/>
    <col min="4878" max="4878" width="13.7109375" bestFit="1" customWidth="1"/>
    <col min="5115" max="5115" width="59.5703125" customWidth="1"/>
    <col min="5116" max="5116" width="10.7109375" customWidth="1"/>
    <col min="5117" max="5118" width="7.85546875" customWidth="1"/>
    <col min="5119" max="5119" width="8" customWidth="1"/>
    <col min="5120" max="5125" width="7.7109375" customWidth="1"/>
    <col min="5126" max="5128" width="0" hidden="1" customWidth="1"/>
    <col min="5129" max="5129" width="10.7109375" customWidth="1"/>
    <col min="5130" max="5131" width="9.7109375" customWidth="1"/>
    <col min="5134" max="5134" width="13.7109375" bestFit="1" customWidth="1"/>
    <col min="5371" max="5371" width="59.5703125" customWidth="1"/>
    <col min="5372" max="5372" width="10.7109375" customWidth="1"/>
    <col min="5373" max="5374" width="7.85546875" customWidth="1"/>
    <col min="5375" max="5375" width="8" customWidth="1"/>
    <col min="5376" max="5381" width="7.7109375" customWidth="1"/>
    <col min="5382" max="5384" width="0" hidden="1" customWidth="1"/>
    <col min="5385" max="5385" width="10.7109375" customWidth="1"/>
    <col min="5386" max="5387" width="9.7109375" customWidth="1"/>
    <col min="5390" max="5390" width="13.7109375" bestFit="1" customWidth="1"/>
    <col min="5627" max="5627" width="59.5703125" customWidth="1"/>
    <col min="5628" max="5628" width="10.7109375" customWidth="1"/>
    <col min="5629" max="5630" width="7.85546875" customWidth="1"/>
    <col min="5631" max="5631" width="8" customWidth="1"/>
    <col min="5632" max="5637" width="7.7109375" customWidth="1"/>
    <col min="5638" max="5640" width="0" hidden="1" customWidth="1"/>
    <col min="5641" max="5641" width="10.7109375" customWidth="1"/>
    <col min="5642" max="5643" width="9.7109375" customWidth="1"/>
    <col min="5646" max="5646" width="13.7109375" bestFit="1" customWidth="1"/>
    <col min="5883" max="5883" width="59.5703125" customWidth="1"/>
    <col min="5884" max="5884" width="10.7109375" customWidth="1"/>
    <col min="5885" max="5886" width="7.85546875" customWidth="1"/>
    <col min="5887" max="5887" width="8" customWidth="1"/>
    <col min="5888" max="5893" width="7.7109375" customWidth="1"/>
    <col min="5894" max="5896" width="0" hidden="1" customWidth="1"/>
    <col min="5897" max="5897" width="10.7109375" customWidth="1"/>
    <col min="5898" max="5899" width="9.7109375" customWidth="1"/>
    <col min="5902" max="5902" width="13.7109375" bestFit="1" customWidth="1"/>
    <col min="6139" max="6139" width="59.5703125" customWidth="1"/>
    <col min="6140" max="6140" width="10.7109375" customWidth="1"/>
    <col min="6141" max="6142" width="7.85546875" customWidth="1"/>
    <col min="6143" max="6143" width="8" customWidth="1"/>
    <col min="6144" max="6149" width="7.7109375" customWidth="1"/>
    <col min="6150" max="6152" width="0" hidden="1" customWidth="1"/>
    <col min="6153" max="6153" width="10.7109375" customWidth="1"/>
    <col min="6154" max="6155" width="9.7109375" customWidth="1"/>
    <col min="6158" max="6158" width="13.7109375" bestFit="1" customWidth="1"/>
    <col min="6395" max="6395" width="59.5703125" customWidth="1"/>
    <col min="6396" max="6396" width="10.7109375" customWidth="1"/>
    <col min="6397" max="6398" width="7.85546875" customWidth="1"/>
    <col min="6399" max="6399" width="8" customWidth="1"/>
    <col min="6400" max="6405" width="7.7109375" customWidth="1"/>
    <col min="6406" max="6408" width="0" hidden="1" customWidth="1"/>
    <col min="6409" max="6409" width="10.7109375" customWidth="1"/>
    <col min="6410" max="6411" width="9.7109375" customWidth="1"/>
    <col min="6414" max="6414" width="13.7109375" bestFit="1" customWidth="1"/>
    <col min="6651" max="6651" width="59.5703125" customWidth="1"/>
    <col min="6652" max="6652" width="10.7109375" customWidth="1"/>
    <col min="6653" max="6654" width="7.85546875" customWidth="1"/>
    <col min="6655" max="6655" width="8" customWidth="1"/>
    <col min="6656" max="6661" width="7.7109375" customWidth="1"/>
    <col min="6662" max="6664" width="0" hidden="1" customWidth="1"/>
    <col min="6665" max="6665" width="10.7109375" customWidth="1"/>
    <col min="6666" max="6667" width="9.7109375" customWidth="1"/>
    <col min="6670" max="6670" width="13.7109375" bestFit="1" customWidth="1"/>
    <col min="6907" max="6907" width="59.5703125" customWidth="1"/>
    <col min="6908" max="6908" width="10.7109375" customWidth="1"/>
    <col min="6909" max="6910" width="7.85546875" customWidth="1"/>
    <col min="6911" max="6911" width="8" customWidth="1"/>
    <col min="6912" max="6917" width="7.7109375" customWidth="1"/>
    <col min="6918" max="6920" width="0" hidden="1" customWidth="1"/>
    <col min="6921" max="6921" width="10.7109375" customWidth="1"/>
    <col min="6922" max="6923" width="9.7109375" customWidth="1"/>
    <col min="6926" max="6926" width="13.7109375" bestFit="1" customWidth="1"/>
    <col min="7163" max="7163" width="59.5703125" customWidth="1"/>
    <col min="7164" max="7164" width="10.7109375" customWidth="1"/>
    <col min="7165" max="7166" width="7.85546875" customWidth="1"/>
    <col min="7167" max="7167" width="8" customWidth="1"/>
    <col min="7168" max="7173" width="7.7109375" customWidth="1"/>
    <col min="7174" max="7176" width="0" hidden="1" customWidth="1"/>
    <col min="7177" max="7177" width="10.7109375" customWidth="1"/>
    <col min="7178" max="7179" width="9.7109375" customWidth="1"/>
    <col min="7182" max="7182" width="13.7109375" bestFit="1" customWidth="1"/>
    <col min="7419" max="7419" width="59.5703125" customWidth="1"/>
    <col min="7420" max="7420" width="10.7109375" customWidth="1"/>
    <col min="7421" max="7422" width="7.85546875" customWidth="1"/>
    <col min="7423" max="7423" width="8" customWidth="1"/>
    <col min="7424" max="7429" width="7.7109375" customWidth="1"/>
    <col min="7430" max="7432" width="0" hidden="1" customWidth="1"/>
    <col min="7433" max="7433" width="10.7109375" customWidth="1"/>
    <col min="7434" max="7435" width="9.7109375" customWidth="1"/>
    <col min="7438" max="7438" width="13.7109375" bestFit="1" customWidth="1"/>
    <col min="7675" max="7675" width="59.5703125" customWidth="1"/>
    <col min="7676" max="7676" width="10.7109375" customWidth="1"/>
    <col min="7677" max="7678" width="7.85546875" customWidth="1"/>
    <col min="7679" max="7679" width="8" customWidth="1"/>
    <col min="7680" max="7685" width="7.7109375" customWidth="1"/>
    <col min="7686" max="7688" width="0" hidden="1" customWidth="1"/>
    <col min="7689" max="7689" width="10.7109375" customWidth="1"/>
    <col min="7690" max="7691" width="9.7109375" customWidth="1"/>
    <col min="7694" max="7694" width="13.7109375" bestFit="1" customWidth="1"/>
    <col min="7931" max="7931" width="59.5703125" customWidth="1"/>
    <col min="7932" max="7932" width="10.7109375" customWidth="1"/>
    <col min="7933" max="7934" width="7.85546875" customWidth="1"/>
    <col min="7935" max="7935" width="8" customWidth="1"/>
    <col min="7936" max="7941" width="7.7109375" customWidth="1"/>
    <col min="7942" max="7944" width="0" hidden="1" customWidth="1"/>
    <col min="7945" max="7945" width="10.7109375" customWidth="1"/>
    <col min="7946" max="7947" width="9.7109375" customWidth="1"/>
    <col min="7950" max="7950" width="13.7109375" bestFit="1" customWidth="1"/>
    <col min="8187" max="8187" width="59.5703125" customWidth="1"/>
    <col min="8188" max="8188" width="10.7109375" customWidth="1"/>
    <col min="8189" max="8190" width="7.85546875" customWidth="1"/>
    <col min="8191" max="8191" width="8" customWidth="1"/>
    <col min="8192" max="8197" width="7.7109375" customWidth="1"/>
    <col min="8198" max="8200" width="0" hidden="1" customWidth="1"/>
    <col min="8201" max="8201" width="10.7109375" customWidth="1"/>
    <col min="8202" max="8203" width="9.7109375" customWidth="1"/>
    <col min="8206" max="8206" width="13.7109375" bestFit="1" customWidth="1"/>
    <col min="8443" max="8443" width="59.5703125" customWidth="1"/>
    <col min="8444" max="8444" width="10.7109375" customWidth="1"/>
    <col min="8445" max="8446" width="7.85546875" customWidth="1"/>
    <col min="8447" max="8447" width="8" customWidth="1"/>
    <col min="8448" max="8453" width="7.7109375" customWidth="1"/>
    <col min="8454" max="8456" width="0" hidden="1" customWidth="1"/>
    <col min="8457" max="8457" width="10.7109375" customWidth="1"/>
    <col min="8458" max="8459" width="9.7109375" customWidth="1"/>
    <col min="8462" max="8462" width="13.7109375" bestFit="1" customWidth="1"/>
    <col min="8699" max="8699" width="59.5703125" customWidth="1"/>
    <col min="8700" max="8700" width="10.7109375" customWidth="1"/>
    <col min="8701" max="8702" width="7.85546875" customWidth="1"/>
    <col min="8703" max="8703" width="8" customWidth="1"/>
    <col min="8704" max="8709" width="7.7109375" customWidth="1"/>
    <col min="8710" max="8712" width="0" hidden="1" customWidth="1"/>
    <col min="8713" max="8713" width="10.7109375" customWidth="1"/>
    <col min="8714" max="8715" width="9.7109375" customWidth="1"/>
    <col min="8718" max="8718" width="13.7109375" bestFit="1" customWidth="1"/>
    <col min="8955" max="8955" width="59.5703125" customWidth="1"/>
    <col min="8956" max="8956" width="10.7109375" customWidth="1"/>
    <col min="8957" max="8958" width="7.85546875" customWidth="1"/>
    <col min="8959" max="8959" width="8" customWidth="1"/>
    <col min="8960" max="8965" width="7.7109375" customWidth="1"/>
    <col min="8966" max="8968" width="0" hidden="1" customWidth="1"/>
    <col min="8969" max="8969" width="10.7109375" customWidth="1"/>
    <col min="8970" max="8971" width="9.7109375" customWidth="1"/>
    <col min="8974" max="8974" width="13.7109375" bestFit="1" customWidth="1"/>
    <col min="9211" max="9211" width="59.5703125" customWidth="1"/>
    <col min="9212" max="9212" width="10.7109375" customWidth="1"/>
    <col min="9213" max="9214" width="7.85546875" customWidth="1"/>
    <col min="9215" max="9215" width="8" customWidth="1"/>
    <col min="9216" max="9221" width="7.7109375" customWidth="1"/>
    <col min="9222" max="9224" width="0" hidden="1" customWidth="1"/>
    <col min="9225" max="9225" width="10.7109375" customWidth="1"/>
    <col min="9226" max="9227" width="9.7109375" customWidth="1"/>
    <col min="9230" max="9230" width="13.7109375" bestFit="1" customWidth="1"/>
    <col min="9467" max="9467" width="59.5703125" customWidth="1"/>
    <col min="9468" max="9468" width="10.7109375" customWidth="1"/>
    <col min="9469" max="9470" width="7.85546875" customWidth="1"/>
    <col min="9471" max="9471" width="8" customWidth="1"/>
    <col min="9472" max="9477" width="7.7109375" customWidth="1"/>
    <col min="9478" max="9480" width="0" hidden="1" customWidth="1"/>
    <col min="9481" max="9481" width="10.7109375" customWidth="1"/>
    <col min="9482" max="9483" width="9.7109375" customWidth="1"/>
    <col min="9486" max="9486" width="13.7109375" bestFit="1" customWidth="1"/>
    <col min="9723" max="9723" width="59.5703125" customWidth="1"/>
    <col min="9724" max="9724" width="10.7109375" customWidth="1"/>
    <col min="9725" max="9726" width="7.85546875" customWidth="1"/>
    <col min="9727" max="9727" width="8" customWidth="1"/>
    <col min="9728" max="9733" width="7.7109375" customWidth="1"/>
    <col min="9734" max="9736" width="0" hidden="1" customWidth="1"/>
    <col min="9737" max="9737" width="10.7109375" customWidth="1"/>
    <col min="9738" max="9739" width="9.7109375" customWidth="1"/>
    <col min="9742" max="9742" width="13.7109375" bestFit="1" customWidth="1"/>
    <col min="9979" max="9979" width="59.5703125" customWidth="1"/>
    <col min="9980" max="9980" width="10.7109375" customWidth="1"/>
    <col min="9981" max="9982" width="7.85546875" customWidth="1"/>
    <col min="9983" max="9983" width="8" customWidth="1"/>
    <col min="9984" max="9989" width="7.7109375" customWidth="1"/>
    <col min="9990" max="9992" width="0" hidden="1" customWidth="1"/>
    <col min="9993" max="9993" width="10.7109375" customWidth="1"/>
    <col min="9994" max="9995" width="9.7109375" customWidth="1"/>
    <col min="9998" max="9998" width="13.7109375" bestFit="1" customWidth="1"/>
    <col min="10235" max="10235" width="59.5703125" customWidth="1"/>
    <col min="10236" max="10236" width="10.7109375" customWidth="1"/>
    <col min="10237" max="10238" width="7.85546875" customWidth="1"/>
    <col min="10239" max="10239" width="8" customWidth="1"/>
    <col min="10240" max="10245" width="7.7109375" customWidth="1"/>
    <col min="10246" max="10248" width="0" hidden="1" customWidth="1"/>
    <col min="10249" max="10249" width="10.7109375" customWidth="1"/>
    <col min="10250" max="10251" width="9.7109375" customWidth="1"/>
    <col min="10254" max="10254" width="13.7109375" bestFit="1" customWidth="1"/>
    <col min="10491" max="10491" width="59.5703125" customWidth="1"/>
    <col min="10492" max="10492" width="10.7109375" customWidth="1"/>
    <col min="10493" max="10494" width="7.85546875" customWidth="1"/>
    <col min="10495" max="10495" width="8" customWidth="1"/>
    <col min="10496" max="10501" width="7.7109375" customWidth="1"/>
    <col min="10502" max="10504" width="0" hidden="1" customWidth="1"/>
    <col min="10505" max="10505" width="10.7109375" customWidth="1"/>
    <col min="10506" max="10507" width="9.7109375" customWidth="1"/>
    <col min="10510" max="10510" width="13.7109375" bestFit="1" customWidth="1"/>
    <col min="10747" max="10747" width="59.5703125" customWidth="1"/>
    <col min="10748" max="10748" width="10.7109375" customWidth="1"/>
    <col min="10749" max="10750" width="7.85546875" customWidth="1"/>
    <col min="10751" max="10751" width="8" customWidth="1"/>
    <col min="10752" max="10757" width="7.7109375" customWidth="1"/>
    <col min="10758" max="10760" width="0" hidden="1" customWidth="1"/>
    <col min="10761" max="10761" width="10.7109375" customWidth="1"/>
    <col min="10762" max="10763" width="9.7109375" customWidth="1"/>
    <col min="10766" max="10766" width="13.7109375" bestFit="1" customWidth="1"/>
    <col min="11003" max="11003" width="59.5703125" customWidth="1"/>
    <col min="11004" max="11004" width="10.7109375" customWidth="1"/>
    <col min="11005" max="11006" width="7.85546875" customWidth="1"/>
    <col min="11007" max="11007" width="8" customWidth="1"/>
    <col min="11008" max="11013" width="7.7109375" customWidth="1"/>
    <col min="11014" max="11016" width="0" hidden="1" customWidth="1"/>
    <col min="11017" max="11017" width="10.7109375" customWidth="1"/>
    <col min="11018" max="11019" width="9.7109375" customWidth="1"/>
    <col min="11022" max="11022" width="13.7109375" bestFit="1" customWidth="1"/>
    <col min="11259" max="11259" width="59.5703125" customWidth="1"/>
    <col min="11260" max="11260" width="10.7109375" customWidth="1"/>
    <col min="11261" max="11262" width="7.85546875" customWidth="1"/>
    <col min="11263" max="11263" width="8" customWidth="1"/>
    <col min="11264" max="11269" width="7.7109375" customWidth="1"/>
    <col min="11270" max="11272" width="0" hidden="1" customWidth="1"/>
    <col min="11273" max="11273" width="10.7109375" customWidth="1"/>
    <col min="11274" max="11275" width="9.7109375" customWidth="1"/>
    <col min="11278" max="11278" width="13.7109375" bestFit="1" customWidth="1"/>
    <col min="11515" max="11515" width="59.5703125" customWidth="1"/>
    <col min="11516" max="11516" width="10.7109375" customWidth="1"/>
    <col min="11517" max="11518" width="7.85546875" customWidth="1"/>
    <col min="11519" max="11519" width="8" customWidth="1"/>
    <col min="11520" max="11525" width="7.7109375" customWidth="1"/>
    <col min="11526" max="11528" width="0" hidden="1" customWidth="1"/>
    <col min="11529" max="11529" width="10.7109375" customWidth="1"/>
    <col min="11530" max="11531" width="9.7109375" customWidth="1"/>
    <col min="11534" max="11534" width="13.7109375" bestFit="1" customWidth="1"/>
    <col min="11771" max="11771" width="59.5703125" customWidth="1"/>
    <col min="11772" max="11772" width="10.7109375" customWidth="1"/>
    <col min="11773" max="11774" width="7.85546875" customWidth="1"/>
    <col min="11775" max="11775" width="8" customWidth="1"/>
    <col min="11776" max="11781" width="7.7109375" customWidth="1"/>
    <col min="11782" max="11784" width="0" hidden="1" customWidth="1"/>
    <col min="11785" max="11785" width="10.7109375" customWidth="1"/>
    <col min="11786" max="11787" width="9.7109375" customWidth="1"/>
    <col min="11790" max="11790" width="13.7109375" bestFit="1" customWidth="1"/>
    <col min="12027" max="12027" width="59.5703125" customWidth="1"/>
    <col min="12028" max="12028" width="10.7109375" customWidth="1"/>
    <col min="12029" max="12030" width="7.85546875" customWidth="1"/>
    <col min="12031" max="12031" width="8" customWidth="1"/>
    <col min="12032" max="12037" width="7.7109375" customWidth="1"/>
    <col min="12038" max="12040" width="0" hidden="1" customWidth="1"/>
    <col min="12041" max="12041" width="10.7109375" customWidth="1"/>
    <col min="12042" max="12043" width="9.7109375" customWidth="1"/>
    <col min="12046" max="12046" width="13.7109375" bestFit="1" customWidth="1"/>
    <col min="12283" max="12283" width="59.5703125" customWidth="1"/>
    <col min="12284" max="12284" width="10.7109375" customWidth="1"/>
    <col min="12285" max="12286" width="7.85546875" customWidth="1"/>
    <col min="12287" max="12287" width="8" customWidth="1"/>
    <col min="12288" max="12293" width="7.7109375" customWidth="1"/>
    <col min="12294" max="12296" width="0" hidden="1" customWidth="1"/>
    <col min="12297" max="12297" width="10.7109375" customWidth="1"/>
    <col min="12298" max="12299" width="9.7109375" customWidth="1"/>
    <col min="12302" max="12302" width="13.7109375" bestFit="1" customWidth="1"/>
    <col min="12539" max="12539" width="59.5703125" customWidth="1"/>
    <col min="12540" max="12540" width="10.7109375" customWidth="1"/>
    <col min="12541" max="12542" width="7.85546875" customWidth="1"/>
    <col min="12543" max="12543" width="8" customWidth="1"/>
    <col min="12544" max="12549" width="7.7109375" customWidth="1"/>
    <col min="12550" max="12552" width="0" hidden="1" customWidth="1"/>
    <col min="12553" max="12553" width="10.7109375" customWidth="1"/>
    <col min="12554" max="12555" width="9.7109375" customWidth="1"/>
    <col min="12558" max="12558" width="13.7109375" bestFit="1" customWidth="1"/>
    <col min="12795" max="12795" width="59.5703125" customWidth="1"/>
    <col min="12796" max="12796" width="10.7109375" customWidth="1"/>
    <col min="12797" max="12798" width="7.85546875" customWidth="1"/>
    <col min="12799" max="12799" width="8" customWidth="1"/>
    <col min="12800" max="12805" width="7.7109375" customWidth="1"/>
    <col min="12806" max="12808" width="0" hidden="1" customWidth="1"/>
    <col min="12809" max="12809" width="10.7109375" customWidth="1"/>
    <col min="12810" max="12811" width="9.7109375" customWidth="1"/>
    <col min="12814" max="12814" width="13.7109375" bestFit="1" customWidth="1"/>
    <col min="13051" max="13051" width="59.5703125" customWidth="1"/>
    <col min="13052" max="13052" width="10.7109375" customWidth="1"/>
    <col min="13053" max="13054" width="7.85546875" customWidth="1"/>
    <col min="13055" max="13055" width="8" customWidth="1"/>
    <col min="13056" max="13061" width="7.7109375" customWidth="1"/>
    <col min="13062" max="13064" width="0" hidden="1" customWidth="1"/>
    <col min="13065" max="13065" width="10.7109375" customWidth="1"/>
    <col min="13066" max="13067" width="9.7109375" customWidth="1"/>
    <col min="13070" max="13070" width="13.7109375" bestFit="1" customWidth="1"/>
    <col min="13307" max="13307" width="59.5703125" customWidth="1"/>
    <col min="13308" max="13308" width="10.7109375" customWidth="1"/>
    <col min="13309" max="13310" width="7.85546875" customWidth="1"/>
    <col min="13311" max="13311" width="8" customWidth="1"/>
    <col min="13312" max="13317" width="7.7109375" customWidth="1"/>
    <col min="13318" max="13320" width="0" hidden="1" customWidth="1"/>
    <col min="13321" max="13321" width="10.7109375" customWidth="1"/>
    <col min="13322" max="13323" width="9.7109375" customWidth="1"/>
    <col min="13326" max="13326" width="13.7109375" bestFit="1" customWidth="1"/>
    <col min="13563" max="13563" width="59.5703125" customWidth="1"/>
    <col min="13564" max="13564" width="10.7109375" customWidth="1"/>
    <col min="13565" max="13566" width="7.85546875" customWidth="1"/>
    <col min="13567" max="13567" width="8" customWidth="1"/>
    <col min="13568" max="13573" width="7.7109375" customWidth="1"/>
    <col min="13574" max="13576" width="0" hidden="1" customWidth="1"/>
    <col min="13577" max="13577" width="10.7109375" customWidth="1"/>
    <col min="13578" max="13579" width="9.7109375" customWidth="1"/>
    <col min="13582" max="13582" width="13.7109375" bestFit="1" customWidth="1"/>
    <col min="13819" max="13819" width="59.5703125" customWidth="1"/>
    <col min="13820" max="13820" width="10.7109375" customWidth="1"/>
    <col min="13821" max="13822" width="7.85546875" customWidth="1"/>
    <col min="13823" max="13823" width="8" customWidth="1"/>
    <col min="13824" max="13829" width="7.7109375" customWidth="1"/>
    <col min="13830" max="13832" width="0" hidden="1" customWidth="1"/>
    <col min="13833" max="13833" width="10.7109375" customWidth="1"/>
    <col min="13834" max="13835" width="9.7109375" customWidth="1"/>
    <col min="13838" max="13838" width="13.7109375" bestFit="1" customWidth="1"/>
    <col min="14075" max="14075" width="59.5703125" customWidth="1"/>
    <col min="14076" max="14076" width="10.7109375" customWidth="1"/>
    <col min="14077" max="14078" width="7.85546875" customWidth="1"/>
    <col min="14079" max="14079" width="8" customWidth="1"/>
    <col min="14080" max="14085" width="7.7109375" customWidth="1"/>
    <col min="14086" max="14088" width="0" hidden="1" customWidth="1"/>
    <col min="14089" max="14089" width="10.7109375" customWidth="1"/>
    <col min="14090" max="14091" width="9.7109375" customWidth="1"/>
    <col min="14094" max="14094" width="13.7109375" bestFit="1" customWidth="1"/>
    <col min="14331" max="14331" width="59.5703125" customWidth="1"/>
    <col min="14332" max="14332" width="10.7109375" customWidth="1"/>
    <col min="14333" max="14334" width="7.85546875" customWidth="1"/>
    <col min="14335" max="14335" width="8" customWidth="1"/>
    <col min="14336" max="14341" width="7.7109375" customWidth="1"/>
    <col min="14342" max="14344" width="0" hidden="1" customWidth="1"/>
    <col min="14345" max="14345" width="10.7109375" customWidth="1"/>
    <col min="14346" max="14347" width="9.7109375" customWidth="1"/>
    <col min="14350" max="14350" width="13.7109375" bestFit="1" customWidth="1"/>
    <col min="14587" max="14587" width="59.5703125" customWidth="1"/>
    <col min="14588" max="14588" width="10.7109375" customWidth="1"/>
    <col min="14589" max="14590" width="7.85546875" customWidth="1"/>
    <col min="14591" max="14591" width="8" customWidth="1"/>
    <col min="14592" max="14597" width="7.7109375" customWidth="1"/>
    <col min="14598" max="14600" width="0" hidden="1" customWidth="1"/>
    <col min="14601" max="14601" width="10.7109375" customWidth="1"/>
    <col min="14602" max="14603" width="9.7109375" customWidth="1"/>
    <col min="14606" max="14606" width="13.7109375" bestFit="1" customWidth="1"/>
    <col min="14843" max="14843" width="59.5703125" customWidth="1"/>
    <col min="14844" max="14844" width="10.7109375" customWidth="1"/>
    <col min="14845" max="14846" width="7.85546875" customWidth="1"/>
    <col min="14847" max="14847" width="8" customWidth="1"/>
    <col min="14848" max="14853" width="7.7109375" customWidth="1"/>
    <col min="14854" max="14856" width="0" hidden="1" customWidth="1"/>
    <col min="14857" max="14857" width="10.7109375" customWidth="1"/>
    <col min="14858" max="14859" width="9.7109375" customWidth="1"/>
    <col min="14862" max="14862" width="13.7109375" bestFit="1" customWidth="1"/>
    <col min="15099" max="15099" width="59.5703125" customWidth="1"/>
    <col min="15100" max="15100" width="10.7109375" customWidth="1"/>
    <col min="15101" max="15102" width="7.85546875" customWidth="1"/>
    <col min="15103" max="15103" width="8" customWidth="1"/>
    <col min="15104" max="15109" width="7.7109375" customWidth="1"/>
    <col min="15110" max="15112" width="0" hidden="1" customWidth="1"/>
    <col min="15113" max="15113" width="10.7109375" customWidth="1"/>
    <col min="15114" max="15115" width="9.7109375" customWidth="1"/>
    <col min="15118" max="15118" width="13.7109375" bestFit="1" customWidth="1"/>
    <col min="15355" max="15355" width="59.5703125" customWidth="1"/>
    <col min="15356" max="15356" width="10.7109375" customWidth="1"/>
    <col min="15357" max="15358" width="7.85546875" customWidth="1"/>
    <col min="15359" max="15359" width="8" customWidth="1"/>
    <col min="15360" max="15365" width="7.7109375" customWidth="1"/>
    <col min="15366" max="15368" width="0" hidden="1" customWidth="1"/>
    <col min="15369" max="15369" width="10.7109375" customWidth="1"/>
    <col min="15370" max="15371" width="9.7109375" customWidth="1"/>
    <col min="15374" max="15374" width="13.7109375" bestFit="1" customWidth="1"/>
    <col min="15611" max="15611" width="59.5703125" customWidth="1"/>
    <col min="15612" max="15612" width="10.7109375" customWidth="1"/>
    <col min="15613" max="15614" width="7.85546875" customWidth="1"/>
    <col min="15615" max="15615" width="8" customWidth="1"/>
    <col min="15616" max="15621" width="7.7109375" customWidth="1"/>
    <col min="15622" max="15624" width="0" hidden="1" customWidth="1"/>
    <col min="15625" max="15625" width="10.7109375" customWidth="1"/>
    <col min="15626" max="15627" width="9.7109375" customWidth="1"/>
    <col min="15630" max="15630" width="13.7109375" bestFit="1" customWidth="1"/>
    <col min="15867" max="15867" width="59.5703125" customWidth="1"/>
    <col min="15868" max="15868" width="10.7109375" customWidth="1"/>
    <col min="15869" max="15870" width="7.85546875" customWidth="1"/>
    <col min="15871" max="15871" width="8" customWidth="1"/>
    <col min="15872" max="15877" width="7.7109375" customWidth="1"/>
    <col min="15878" max="15880" width="0" hidden="1" customWidth="1"/>
    <col min="15881" max="15881" width="10.7109375" customWidth="1"/>
    <col min="15882" max="15883" width="9.7109375" customWidth="1"/>
    <col min="15886" max="15886" width="13.7109375" bestFit="1" customWidth="1"/>
    <col min="16123" max="16123" width="59.5703125" customWidth="1"/>
    <col min="16124" max="16124" width="10.7109375" customWidth="1"/>
    <col min="16125" max="16126" width="7.85546875" customWidth="1"/>
    <col min="16127" max="16127" width="8" customWidth="1"/>
    <col min="16128" max="16133" width="7.7109375" customWidth="1"/>
    <col min="16134" max="16136" width="0" hidden="1" customWidth="1"/>
    <col min="16137" max="16137" width="10.7109375" customWidth="1"/>
    <col min="16138" max="16139" width="9.7109375" customWidth="1"/>
    <col min="16142" max="16142" width="13.7109375" bestFit="1" customWidth="1"/>
  </cols>
  <sheetData>
    <row r="1" spans="1:15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ht="15.75" x14ac:dyDescent="0.25">
      <c r="B2" s="36" t="s">
        <v>56</v>
      </c>
      <c r="C2" s="36"/>
      <c r="D2" s="36"/>
      <c r="E2" s="36"/>
      <c r="F2" s="36"/>
      <c r="G2" s="36"/>
      <c r="H2" s="36"/>
      <c r="I2" s="36"/>
      <c r="J2" s="36"/>
      <c r="K2" s="36"/>
    </row>
    <row r="3" spans="1:15" ht="16.5" customHeight="1" x14ac:dyDescent="0.25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</row>
    <row r="4" spans="1:15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M4" s="1"/>
      <c r="N4" s="1"/>
      <c r="O4" s="1"/>
    </row>
    <row r="5" spans="1:15" ht="21" customHeight="1" x14ac:dyDescent="0.25">
      <c r="B5" s="39" t="s">
        <v>1</v>
      </c>
      <c r="C5" s="31" t="s">
        <v>55</v>
      </c>
      <c r="D5" s="41" t="s">
        <v>2</v>
      </c>
      <c r="E5" s="42"/>
      <c r="F5" s="42"/>
      <c r="G5" s="42"/>
      <c r="H5" s="42"/>
      <c r="I5" s="43"/>
      <c r="J5" s="44" t="s">
        <v>41</v>
      </c>
      <c r="K5" s="45"/>
      <c r="M5" s="1"/>
      <c r="N5" s="1"/>
      <c r="O5" s="1"/>
    </row>
    <row r="6" spans="1:15" ht="31.5" customHeight="1" x14ac:dyDescent="0.25">
      <c r="A6" s="1"/>
      <c r="B6" s="40"/>
      <c r="C6" s="4" t="s">
        <v>50</v>
      </c>
      <c r="D6" s="4" t="s">
        <v>42</v>
      </c>
      <c r="E6" s="4" t="s">
        <v>43</v>
      </c>
      <c r="F6" s="4" t="s">
        <v>44</v>
      </c>
      <c r="G6" s="4" t="s">
        <v>45</v>
      </c>
      <c r="H6" s="4" t="s">
        <v>46</v>
      </c>
      <c r="I6" s="4" t="s">
        <v>51</v>
      </c>
      <c r="J6" s="32" t="s">
        <v>5</v>
      </c>
      <c r="K6" s="33" t="s">
        <v>4</v>
      </c>
      <c r="M6" s="1"/>
      <c r="N6" s="1"/>
      <c r="O6" s="1"/>
    </row>
    <row r="7" spans="1:15" ht="21" customHeight="1" x14ac:dyDescent="0.25">
      <c r="A7" s="1"/>
      <c r="B7" s="8" t="s">
        <v>47</v>
      </c>
      <c r="C7" s="9">
        <f>+C8+C40</f>
        <v>2076.1070100000002</v>
      </c>
      <c r="D7" s="9">
        <f>+D8+D40</f>
        <v>414.77870000000007</v>
      </c>
      <c r="E7" s="9">
        <f t="shared" ref="E7:H7" si="0">+E8+E40</f>
        <v>320.23020000000002</v>
      </c>
      <c r="F7" s="9">
        <f t="shared" si="0"/>
        <v>362.80039999999997</v>
      </c>
      <c r="G7" s="9">
        <f t="shared" si="0"/>
        <v>597.17500000000007</v>
      </c>
      <c r="H7" s="9">
        <f t="shared" si="0"/>
        <v>490.37040000000007</v>
      </c>
      <c r="I7" s="9">
        <f>SUM(D7:H7)</f>
        <v>2185.3547000000003</v>
      </c>
      <c r="J7" s="10">
        <f>+I7-C7</f>
        <v>109.24769000000015</v>
      </c>
      <c r="K7" s="34">
        <f>+J7/C7*100</f>
        <v>5.262141569475272</v>
      </c>
      <c r="L7" s="51"/>
      <c r="M7" s="13"/>
      <c r="N7" s="13"/>
      <c r="O7" s="1"/>
    </row>
    <row r="8" spans="1:15" ht="21" customHeight="1" x14ac:dyDescent="0.25">
      <c r="A8" s="1"/>
      <c r="B8" s="14" t="s">
        <v>7</v>
      </c>
      <c r="C8" s="15">
        <f>+C9+C12+C16+C17+C24+C32</f>
        <v>2003.16841</v>
      </c>
      <c r="D8" s="15">
        <f>+D9+D12+D16+D17+D24+D32</f>
        <v>399.70040000000006</v>
      </c>
      <c r="E8" s="15">
        <f t="shared" ref="E8:H8" si="1">+E9+E12+E16+E17+E24+E32</f>
        <v>303.59010000000001</v>
      </c>
      <c r="F8" s="15">
        <f t="shared" si="1"/>
        <v>340.80299999999994</v>
      </c>
      <c r="G8" s="15">
        <f t="shared" si="1"/>
        <v>582.19140000000004</v>
      </c>
      <c r="H8" s="15">
        <f t="shared" si="1"/>
        <v>470.43550000000005</v>
      </c>
      <c r="I8" s="15">
        <f>SUM(D8:H8)</f>
        <v>2096.7204000000002</v>
      </c>
      <c r="J8" s="15">
        <f>+I8-C8</f>
        <v>93.55199000000016</v>
      </c>
      <c r="K8" s="17">
        <f>+J8/C8*100</f>
        <v>4.6702009443130219</v>
      </c>
      <c r="L8" s="51"/>
      <c r="M8" s="13"/>
      <c r="N8" s="13"/>
      <c r="O8" s="13"/>
    </row>
    <row r="9" spans="1:15" ht="21" customHeight="1" x14ac:dyDescent="0.25">
      <c r="A9" s="1"/>
      <c r="B9" s="18" t="s">
        <v>8</v>
      </c>
      <c r="C9" s="15">
        <f>SUM(C10:C11)</f>
        <v>782.03749999999991</v>
      </c>
      <c r="D9" s="15">
        <f>SUM(D10:D11)</f>
        <v>175.58510000000001</v>
      </c>
      <c r="E9" s="15">
        <f t="shared" ref="E9:H9" si="2">SUM(E10:E11)</f>
        <v>147.51670000000001</v>
      </c>
      <c r="F9" s="15">
        <f t="shared" si="2"/>
        <v>160.75700000000001</v>
      </c>
      <c r="G9" s="15">
        <f t="shared" si="2"/>
        <v>153.71420000000001</v>
      </c>
      <c r="H9" s="15">
        <f t="shared" si="2"/>
        <v>164.67450000000002</v>
      </c>
      <c r="I9" s="15">
        <f>SUM(D9:H9)</f>
        <v>802.24750000000017</v>
      </c>
      <c r="J9" s="15">
        <f>+I9-C9</f>
        <v>20.210000000000264</v>
      </c>
      <c r="K9" s="17">
        <f>+J9/C9*100</f>
        <v>2.5842750507488792</v>
      </c>
      <c r="L9" s="51"/>
      <c r="M9" s="13"/>
      <c r="N9" s="13"/>
      <c r="O9" s="13"/>
    </row>
    <row r="10" spans="1:15" ht="12.75" customHeight="1" x14ac:dyDescent="0.25">
      <c r="A10" s="1"/>
      <c r="B10" s="19" t="s">
        <v>9</v>
      </c>
      <c r="C10" s="20">
        <v>385.08409999999998</v>
      </c>
      <c r="D10" s="20">
        <v>93.400300000000016</v>
      </c>
      <c r="E10" s="20">
        <v>73.648800000000008</v>
      </c>
      <c r="F10" s="20">
        <v>71.001000000000005</v>
      </c>
      <c r="G10" s="20">
        <v>77.716400000000021</v>
      </c>
      <c r="H10" s="20">
        <v>76.726399999999998</v>
      </c>
      <c r="I10" s="20">
        <f>SUM(D10:H10)</f>
        <v>392.49290000000008</v>
      </c>
      <c r="J10" s="20">
        <f>+I10-C10</f>
        <v>7.4088000000000989</v>
      </c>
      <c r="K10" s="22">
        <f>+J10/C10*100</f>
        <v>1.923943367176183</v>
      </c>
      <c r="L10" s="51"/>
      <c r="M10" s="13"/>
      <c r="N10" s="13"/>
      <c r="O10" s="13"/>
    </row>
    <row r="11" spans="1:15" ht="12.75" customHeight="1" x14ac:dyDescent="0.25">
      <c r="A11" s="1"/>
      <c r="B11" s="19" t="s">
        <v>10</v>
      </c>
      <c r="C11" s="20">
        <v>396.95339999999999</v>
      </c>
      <c r="D11" s="20">
        <v>82.18480000000001</v>
      </c>
      <c r="E11" s="20">
        <v>73.867899999999992</v>
      </c>
      <c r="F11" s="20">
        <v>89.756</v>
      </c>
      <c r="G11" s="20">
        <v>75.997799999999998</v>
      </c>
      <c r="H11" s="20">
        <v>87.948100000000011</v>
      </c>
      <c r="I11" s="20">
        <f>SUM(D11:H11)</f>
        <v>409.75460000000004</v>
      </c>
      <c r="J11" s="20">
        <f>+I11-C11</f>
        <v>12.801200000000051</v>
      </c>
      <c r="K11" s="22">
        <f>+J11/C11*100</f>
        <v>3.2248621626619274</v>
      </c>
      <c r="L11" s="51"/>
      <c r="M11" s="13"/>
      <c r="N11" s="13"/>
      <c r="O11" s="13"/>
    </row>
    <row r="12" spans="1:15" ht="21" customHeight="1" x14ac:dyDescent="0.25">
      <c r="A12" s="1"/>
      <c r="B12" s="18" t="s">
        <v>11</v>
      </c>
      <c r="C12" s="15">
        <f>SUM(C13:C15)</f>
        <v>936.39190000000008</v>
      </c>
      <c r="D12" s="15">
        <f>SUM(D13:D15)</f>
        <v>162.44810000000001</v>
      </c>
      <c r="E12" s="15">
        <f t="shared" ref="E12:H12" si="3">SUM(E13:E15)</f>
        <v>104.58199999999999</v>
      </c>
      <c r="F12" s="15">
        <f t="shared" si="3"/>
        <v>121.21109999999999</v>
      </c>
      <c r="G12" s="15">
        <f t="shared" si="3"/>
        <v>333.14050000000003</v>
      </c>
      <c r="H12" s="15">
        <f t="shared" si="3"/>
        <v>223.0515</v>
      </c>
      <c r="I12" s="15">
        <f>SUM(D12:H12)</f>
        <v>944.43320000000006</v>
      </c>
      <c r="J12" s="15">
        <f>+I12-C12</f>
        <v>8.0412999999999784</v>
      </c>
      <c r="K12" s="17">
        <f>+J12/C12*100</f>
        <v>0.85875369062888929</v>
      </c>
      <c r="L12" s="51"/>
      <c r="M12" s="13"/>
      <c r="N12" s="13"/>
      <c r="O12" s="13"/>
    </row>
    <row r="13" spans="1:15" ht="12.75" customHeight="1" x14ac:dyDescent="0.25">
      <c r="A13" s="1"/>
      <c r="B13" s="19" t="s">
        <v>9</v>
      </c>
      <c r="C13" s="20">
        <v>387.87630000000007</v>
      </c>
      <c r="D13" s="20">
        <v>1.7259</v>
      </c>
      <c r="E13" s="20">
        <v>2.6334</v>
      </c>
      <c r="F13" s="20">
        <v>17.8414</v>
      </c>
      <c r="G13" s="20">
        <v>220.709</v>
      </c>
      <c r="H13" s="20">
        <v>128.3476</v>
      </c>
      <c r="I13" s="20">
        <f>SUM(D13:H13)</f>
        <v>371.25729999999999</v>
      </c>
      <c r="J13" s="20">
        <f>+I13-C13</f>
        <v>-16.619000000000085</v>
      </c>
      <c r="K13" s="22">
        <f>+J13/C13*100</f>
        <v>-4.2846134192782808</v>
      </c>
      <c r="L13" s="51"/>
      <c r="M13" s="13"/>
      <c r="N13" s="13"/>
      <c r="O13" s="13"/>
    </row>
    <row r="14" spans="1:15" ht="12.75" customHeight="1" x14ac:dyDescent="0.25">
      <c r="A14" s="1"/>
      <c r="B14" s="19" t="s">
        <v>12</v>
      </c>
      <c r="C14" s="20">
        <v>364.34249999999997</v>
      </c>
      <c r="D14" s="20">
        <v>111.70309999999999</v>
      </c>
      <c r="E14" s="20">
        <v>62.562199999999997</v>
      </c>
      <c r="F14" s="20">
        <v>66.33189999999999</v>
      </c>
      <c r="G14" s="20">
        <v>74.094399999999993</v>
      </c>
      <c r="H14" s="20">
        <v>67.746800000000007</v>
      </c>
      <c r="I14" s="20">
        <f>SUM(D14:H14)</f>
        <v>382.4384</v>
      </c>
      <c r="J14" s="20">
        <f>+I14-C14</f>
        <v>18.095900000000029</v>
      </c>
      <c r="K14" s="22">
        <f>+J14/C14*100</f>
        <v>4.9667277355784822</v>
      </c>
      <c r="L14" s="51"/>
      <c r="M14" s="13"/>
      <c r="N14" s="13"/>
      <c r="O14" s="13"/>
    </row>
    <row r="15" spans="1:15" ht="12.75" customHeight="1" x14ac:dyDescent="0.25">
      <c r="A15" s="1"/>
      <c r="B15" s="19" t="s">
        <v>13</v>
      </c>
      <c r="C15" s="20">
        <v>184.17310000000001</v>
      </c>
      <c r="D15" s="20">
        <v>49.019100000000009</v>
      </c>
      <c r="E15" s="20">
        <v>39.386399999999995</v>
      </c>
      <c r="F15" s="20">
        <v>37.037799999999997</v>
      </c>
      <c r="G15" s="20">
        <v>38.3371</v>
      </c>
      <c r="H15" s="20">
        <v>26.957100000000001</v>
      </c>
      <c r="I15" s="20">
        <f>SUM(D15:H15)</f>
        <v>190.73749999999998</v>
      </c>
      <c r="J15" s="20">
        <f>+I15-C15</f>
        <v>6.5643999999999778</v>
      </c>
      <c r="K15" s="22">
        <f>+J15/C15*100</f>
        <v>3.5642555834701035</v>
      </c>
      <c r="L15" s="51"/>
      <c r="M15" s="13"/>
      <c r="N15" s="13"/>
      <c r="O15" s="13"/>
    </row>
    <row r="16" spans="1:15" ht="21" customHeight="1" x14ac:dyDescent="0.25">
      <c r="A16" s="1"/>
      <c r="B16" s="18" t="s">
        <v>48</v>
      </c>
      <c r="C16" s="15">
        <v>80.416699999999992</v>
      </c>
      <c r="D16" s="15">
        <v>15.856600000000002</v>
      </c>
      <c r="E16" s="15">
        <v>15.435600000000001</v>
      </c>
      <c r="F16" s="15">
        <v>17.613699999999998</v>
      </c>
      <c r="G16" s="15">
        <v>14.2247</v>
      </c>
      <c r="H16" s="15">
        <v>18.452399999999997</v>
      </c>
      <c r="I16" s="15">
        <f>SUM(D16:H16)</f>
        <v>81.582999999999998</v>
      </c>
      <c r="J16" s="15">
        <f>+I16-C16</f>
        <v>1.1663000000000068</v>
      </c>
      <c r="K16" s="17">
        <f>+J16/C16*100</f>
        <v>1.4503206423541466</v>
      </c>
      <c r="L16" s="51"/>
      <c r="M16" s="13"/>
      <c r="N16" s="13"/>
      <c r="O16" s="13"/>
    </row>
    <row r="17" spans="1:15" ht="21" customHeight="1" x14ac:dyDescent="0.25">
      <c r="A17" s="1"/>
      <c r="B17" s="18" t="s">
        <v>15</v>
      </c>
      <c r="C17" s="15">
        <f>SUM(C18:C23)</f>
        <v>68.846710000000016</v>
      </c>
      <c r="D17" s="15">
        <f>SUM(D18:D23)</f>
        <v>16.504799999999999</v>
      </c>
      <c r="E17" s="15">
        <f t="shared" ref="E17:H17" si="4">SUM(E18:E23)</f>
        <v>10.828499999999998</v>
      </c>
      <c r="F17" s="15">
        <f t="shared" si="4"/>
        <v>13.0116</v>
      </c>
      <c r="G17" s="15">
        <f t="shared" si="4"/>
        <v>15.129299999999997</v>
      </c>
      <c r="H17" s="15">
        <f t="shared" si="4"/>
        <v>14.956299999999999</v>
      </c>
      <c r="I17" s="15">
        <f>SUM(D17:H17)</f>
        <v>70.430499999999995</v>
      </c>
      <c r="J17" s="15">
        <f>+I17-C17</f>
        <v>1.5837899999999792</v>
      </c>
      <c r="K17" s="17">
        <f>+J17/C17*100</f>
        <v>2.3004585113798157</v>
      </c>
      <c r="L17" s="51"/>
      <c r="M17" s="13"/>
      <c r="N17" s="13"/>
      <c r="O17" s="13"/>
    </row>
    <row r="18" spans="1:15" ht="12.75" customHeight="1" x14ac:dyDescent="0.25">
      <c r="A18" s="1"/>
      <c r="B18" s="19" t="s">
        <v>16</v>
      </c>
      <c r="C18" s="20">
        <v>7.9158099999999996</v>
      </c>
      <c r="D18" s="20">
        <v>1.9774</v>
      </c>
      <c r="E18" s="20">
        <v>1.2606000000000002</v>
      </c>
      <c r="F18" s="20">
        <v>1.4955999999999998</v>
      </c>
      <c r="G18" s="20">
        <v>1.9148999999999998</v>
      </c>
      <c r="H18" s="20">
        <v>1.9498000000000002</v>
      </c>
      <c r="I18" s="20">
        <f>SUM(D18:H18)</f>
        <v>8.5983000000000001</v>
      </c>
      <c r="J18" s="20">
        <f>+I18-C18</f>
        <v>0.68249000000000049</v>
      </c>
      <c r="K18" s="22">
        <f>+J18/C18*100</f>
        <v>8.6218592917212575</v>
      </c>
      <c r="L18" s="51"/>
      <c r="M18" s="13"/>
      <c r="N18" s="13"/>
      <c r="O18" s="13"/>
    </row>
    <row r="19" spans="1:15" ht="12.75" customHeight="1" x14ac:dyDescent="0.25">
      <c r="A19" s="1"/>
      <c r="B19" s="19" t="s">
        <v>17</v>
      </c>
      <c r="C19" s="20">
        <v>25.569200000000006</v>
      </c>
      <c r="D19" s="20">
        <v>7.4220999999999986</v>
      </c>
      <c r="E19" s="20">
        <v>4.2471999999999994</v>
      </c>
      <c r="F19" s="20">
        <v>4.4820000000000002</v>
      </c>
      <c r="G19" s="20">
        <v>5.6501999999999999</v>
      </c>
      <c r="H19" s="20">
        <v>5.3243999999999998</v>
      </c>
      <c r="I19" s="20">
        <f>SUM(D19:H19)</f>
        <v>27.125899999999998</v>
      </c>
      <c r="J19" s="20">
        <f>+I19-C19</f>
        <v>1.5566999999999922</v>
      </c>
      <c r="K19" s="22">
        <f>+J19/C19*100</f>
        <v>6.0881842216416304</v>
      </c>
      <c r="L19" s="51"/>
      <c r="M19" s="13"/>
      <c r="N19" s="13"/>
      <c r="O19" s="13"/>
    </row>
    <row r="20" spans="1:15" ht="12.75" customHeight="1" x14ac:dyDescent="0.25">
      <c r="A20" s="1"/>
      <c r="B20" s="19" t="s">
        <v>18</v>
      </c>
      <c r="C20" s="20">
        <v>10.722100000000003</v>
      </c>
      <c r="D20" s="20">
        <v>2.2459000000000002</v>
      </c>
      <c r="E20" s="20">
        <v>1.3247</v>
      </c>
      <c r="F20" s="20">
        <v>2.5353000000000003</v>
      </c>
      <c r="G20" s="20">
        <v>2.3629000000000002</v>
      </c>
      <c r="H20" s="20">
        <v>2.5328000000000004</v>
      </c>
      <c r="I20" s="20">
        <f>SUM(D20:H20)</f>
        <v>11.0016</v>
      </c>
      <c r="J20" s="20">
        <f>+I20-C20</f>
        <v>0.27949999999999697</v>
      </c>
      <c r="K20" s="22">
        <f>+J20/C20*100</f>
        <v>2.6067654657203057</v>
      </c>
      <c r="L20" s="51"/>
      <c r="M20" s="13"/>
      <c r="N20" s="13"/>
      <c r="O20" s="13"/>
    </row>
    <row r="21" spans="1:15" ht="12.75" customHeight="1" x14ac:dyDescent="0.25">
      <c r="A21" s="1"/>
      <c r="B21" s="19" t="s">
        <v>19</v>
      </c>
      <c r="C21" s="20">
        <v>20.4831</v>
      </c>
      <c r="D21" s="20">
        <v>4.2908999999999997</v>
      </c>
      <c r="E21" s="20">
        <v>3.5788999999999995</v>
      </c>
      <c r="F21" s="20">
        <v>4.0885999999999996</v>
      </c>
      <c r="G21" s="20">
        <v>4.3816999999999986</v>
      </c>
      <c r="H21" s="20">
        <v>4.4565999999999999</v>
      </c>
      <c r="I21" s="20">
        <f>SUM(D21:H21)</f>
        <v>20.796700000000001</v>
      </c>
      <c r="J21" s="20">
        <f>+I21-C21</f>
        <v>0.31360000000000099</v>
      </c>
      <c r="K21" s="22">
        <f>+J21/C21*100</f>
        <v>1.5310182540728747</v>
      </c>
      <c r="L21" s="51"/>
      <c r="M21" s="13"/>
      <c r="N21" s="13"/>
      <c r="O21" s="13"/>
    </row>
    <row r="22" spans="1:15" ht="12.75" customHeight="1" x14ac:dyDescent="0.25">
      <c r="A22" s="1"/>
      <c r="B22" s="19" t="s">
        <v>20</v>
      </c>
      <c r="C22" s="20">
        <v>0.39140000000000003</v>
      </c>
      <c r="D22" s="20">
        <v>0.11159999999999999</v>
      </c>
      <c r="E22" s="20">
        <v>5.8900000000000008E-2</v>
      </c>
      <c r="F22" s="20">
        <v>5.9200000000000003E-2</v>
      </c>
      <c r="G22" s="20">
        <v>7.3400000000000007E-2</v>
      </c>
      <c r="H22" s="20">
        <v>3.3799999999999997E-2</v>
      </c>
      <c r="I22" s="20">
        <f>SUM(D22:H22)</f>
        <v>0.33689999999999998</v>
      </c>
      <c r="J22" s="20">
        <f>+I22-C22</f>
        <v>-5.4500000000000048E-2</v>
      </c>
      <c r="K22" s="22">
        <f>+J22/C22*100</f>
        <v>-13.924374041900881</v>
      </c>
      <c r="L22" s="51"/>
      <c r="M22" s="13"/>
      <c r="N22" s="13"/>
      <c r="O22" s="13"/>
    </row>
    <row r="23" spans="1:15" ht="12.75" customHeight="1" x14ac:dyDescent="0.25">
      <c r="A23" s="1"/>
      <c r="B23" s="19" t="s">
        <v>21</v>
      </c>
      <c r="C23" s="20">
        <v>3.7650999999999999</v>
      </c>
      <c r="D23" s="20">
        <v>0.45690000000000003</v>
      </c>
      <c r="E23" s="20">
        <v>0.35819999999999996</v>
      </c>
      <c r="F23" s="20">
        <v>0.35089999999999999</v>
      </c>
      <c r="G23" s="20">
        <v>0.74620000000000009</v>
      </c>
      <c r="H23" s="20">
        <v>0.65889999999999993</v>
      </c>
      <c r="I23" s="20">
        <f>SUM(D23:H23)</f>
        <v>2.5710999999999999</v>
      </c>
      <c r="J23" s="20">
        <f>+I23-C23</f>
        <v>-1.194</v>
      </c>
      <c r="K23" s="22">
        <f>+J23/C23*100</f>
        <v>-31.712305118057955</v>
      </c>
      <c r="L23" s="51"/>
      <c r="M23" s="13"/>
      <c r="N23" s="13"/>
      <c r="O23" s="13"/>
    </row>
    <row r="24" spans="1:15" ht="21" customHeight="1" x14ac:dyDescent="0.25">
      <c r="A24" s="1"/>
      <c r="B24" s="18" t="s">
        <v>22</v>
      </c>
      <c r="C24" s="15">
        <f>SUM(C25:C29)</f>
        <v>50.412500000000009</v>
      </c>
      <c r="D24" s="15">
        <f>SUM(D25:D29)</f>
        <v>11.742899999999999</v>
      </c>
      <c r="E24" s="15">
        <f>SUM(E25:E29)</f>
        <v>10.1654</v>
      </c>
      <c r="F24" s="15">
        <f>SUM(F25:F29)</f>
        <v>10.095400000000001</v>
      </c>
      <c r="G24" s="15">
        <f t="shared" ref="G24:H24" si="5">SUM(G25:G29)</f>
        <v>10.0458</v>
      </c>
      <c r="H24" s="15">
        <f t="shared" si="5"/>
        <v>9.2440999999999995</v>
      </c>
      <c r="I24" s="15">
        <f>SUM(D24:H24)</f>
        <v>51.293599999999998</v>
      </c>
      <c r="J24" s="15">
        <f>+I24-C24</f>
        <v>0.88109999999998934</v>
      </c>
      <c r="K24" s="17">
        <f>+J24/C24*100</f>
        <v>1.7477808083312456</v>
      </c>
      <c r="L24" s="51"/>
      <c r="M24" s="13"/>
      <c r="N24" s="13"/>
      <c r="O24" s="13"/>
    </row>
    <row r="25" spans="1:15" ht="12.75" customHeight="1" x14ac:dyDescent="0.25">
      <c r="A25" s="1"/>
      <c r="B25" s="19" t="s">
        <v>23</v>
      </c>
      <c r="C25" s="20">
        <v>8.1436999999999991</v>
      </c>
      <c r="D25" s="20">
        <v>2.0036</v>
      </c>
      <c r="E25" s="20">
        <v>1.7893000000000001</v>
      </c>
      <c r="F25" s="20">
        <v>2.1957000000000004</v>
      </c>
      <c r="G25" s="20">
        <v>1.5391999999999999</v>
      </c>
      <c r="H25" s="20">
        <v>1.6112000000000002</v>
      </c>
      <c r="I25" s="20">
        <f>SUM(D25:H25)</f>
        <v>9.1390000000000011</v>
      </c>
      <c r="J25" s="20">
        <f>+I25-C25</f>
        <v>0.99530000000000207</v>
      </c>
      <c r="K25" s="22">
        <f>+J25/C25*100</f>
        <v>12.221717401181307</v>
      </c>
      <c r="L25" s="51"/>
      <c r="M25" s="13"/>
      <c r="N25" s="13"/>
      <c r="O25" s="13"/>
    </row>
    <row r="26" spans="1:15" ht="12.75" customHeight="1" x14ac:dyDescent="0.25">
      <c r="A26" s="1"/>
      <c r="B26" s="19" t="s">
        <v>24</v>
      </c>
      <c r="C26" s="20">
        <v>0.42669999999999997</v>
      </c>
      <c r="D26" s="20">
        <v>0.10929999999999998</v>
      </c>
      <c r="E26" s="20">
        <v>0.1182</v>
      </c>
      <c r="F26" s="20">
        <v>0.1386</v>
      </c>
      <c r="G26" s="20">
        <v>0.1205</v>
      </c>
      <c r="H26" s="20">
        <v>0.11379999999999998</v>
      </c>
      <c r="I26" s="20">
        <f>SUM(D26:H26)</f>
        <v>0.60039999999999993</v>
      </c>
      <c r="J26" s="20">
        <f>+I26-C26</f>
        <v>0.17369999999999997</v>
      </c>
      <c r="K26" s="22">
        <f>+J26/C26*100</f>
        <v>40.707757206468237</v>
      </c>
      <c r="L26" s="51"/>
      <c r="M26" s="13"/>
      <c r="N26" s="13"/>
      <c r="O26" s="13"/>
    </row>
    <row r="27" spans="1:15" ht="12.75" hidden="1" customHeight="1" x14ac:dyDescent="0.25">
      <c r="A27" s="1"/>
      <c r="B27" s="19" t="s">
        <v>25</v>
      </c>
      <c r="C27" s="20"/>
      <c r="D27" s="20"/>
      <c r="E27" s="20"/>
      <c r="F27" s="20"/>
      <c r="G27" s="20"/>
      <c r="H27" s="20"/>
      <c r="I27" s="20">
        <f>SUM(D27:H27)</f>
        <v>0</v>
      </c>
      <c r="J27" s="20">
        <f>+I27-C27</f>
        <v>0</v>
      </c>
      <c r="K27" s="24" t="e">
        <f>+J27/C27*100</f>
        <v>#DIV/0!</v>
      </c>
      <c r="L27" s="51"/>
      <c r="M27" s="13"/>
      <c r="N27" s="13"/>
      <c r="O27" s="13"/>
    </row>
    <row r="28" spans="1:15" ht="12.75" customHeight="1" x14ac:dyDescent="0.25">
      <c r="A28" s="1"/>
      <c r="B28" s="19" t="s">
        <v>26</v>
      </c>
      <c r="C28" s="20">
        <v>5.5709</v>
      </c>
      <c r="D28" s="20">
        <v>1.1367</v>
      </c>
      <c r="E28" s="20">
        <v>0.99399999999999999</v>
      </c>
      <c r="F28" s="20">
        <v>1.1836</v>
      </c>
      <c r="G28" s="20">
        <v>0.9265000000000001</v>
      </c>
      <c r="H28" s="20">
        <v>1.1848999999999998</v>
      </c>
      <c r="I28" s="20">
        <f>SUM(D28:H28)</f>
        <v>5.4257</v>
      </c>
      <c r="J28" s="20">
        <f>+I28-C28</f>
        <v>-0.1452</v>
      </c>
      <c r="K28" s="22">
        <f>+J28/C28*100</f>
        <v>-2.6064011201062662</v>
      </c>
      <c r="L28" s="51"/>
      <c r="M28" s="13"/>
      <c r="N28" s="13"/>
      <c r="O28" s="13"/>
    </row>
    <row r="29" spans="1:15" ht="12.75" customHeight="1" x14ac:dyDescent="0.25">
      <c r="A29" s="1"/>
      <c r="B29" s="19" t="s">
        <v>27</v>
      </c>
      <c r="C29" s="20">
        <f>+C30+C31</f>
        <v>36.271200000000007</v>
      </c>
      <c r="D29" s="20">
        <f>+D30+D31</f>
        <v>8.4932999999999996</v>
      </c>
      <c r="E29" s="20">
        <f t="shared" ref="E29:H29" si="6">+E30+E31</f>
        <v>7.2638999999999996</v>
      </c>
      <c r="F29" s="20">
        <f t="shared" si="6"/>
        <v>6.5775000000000006</v>
      </c>
      <c r="G29" s="20">
        <f t="shared" si="6"/>
        <v>7.4596</v>
      </c>
      <c r="H29" s="20">
        <f t="shared" si="6"/>
        <v>6.3341999999999992</v>
      </c>
      <c r="I29" s="20">
        <f>SUM(D29:H29)</f>
        <v>36.128500000000003</v>
      </c>
      <c r="J29" s="20">
        <f>+I29-C29</f>
        <v>-0.14270000000000493</v>
      </c>
      <c r="K29" s="22">
        <f>+J29/C29*100</f>
        <v>-0.39342508657007463</v>
      </c>
      <c r="L29" s="51"/>
      <c r="M29" s="13"/>
      <c r="N29" s="13"/>
      <c r="O29" s="13"/>
    </row>
    <row r="30" spans="1:15" ht="12.75" customHeight="1" x14ac:dyDescent="0.25">
      <c r="A30" s="1"/>
      <c r="B30" s="25" t="s">
        <v>28</v>
      </c>
      <c r="C30" s="20">
        <v>23.173800000000004</v>
      </c>
      <c r="D30" s="20">
        <v>5.4525999999999994</v>
      </c>
      <c r="E30" s="20">
        <v>4.3100999999999994</v>
      </c>
      <c r="F30" s="20">
        <v>4.1082999999999998</v>
      </c>
      <c r="G30" s="20">
        <v>4.7717999999999998</v>
      </c>
      <c r="H30" s="20">
        <v>3.9711999999999996</v>
      </c>
      <c r="I30" s="20">
        <f>SUM(D30:H30)</f>
        <v>22.613999999999997</v>
      </c>
      <c r="J30" s="20">
        <f>+I30-C30</f>
        <v>-0.55980000000000629</v>
      </c>
      <c r="K30" s="22">
        <f>+J30/C30*100</f>
        <v>-2.4156590632524932</v>
      </c>
      <c r="L30" s="51"/>
      <c r="M30" s="13"/>
      <c r="N30" s="13"/>
      <c r="O30" s="13"/>
    </row>
    <row r="31" spans="1:15" ht="12.75" customHeight="1" x14ac:dyDescent="0.25">
      <c r="A31" s="1"/>
      <c r="B31" s="25" t="s">
        <v>29</v>
      </c>
      <c r="C31" s="20">
        <v>13.0974</v>
      </c>
      <c r="D31" s="20">
        <v>3.0406999999999997</v>
      </c>
      <c r="E31" s="20">
        <v>2.9538000000000002</v>
      </c>
      <c r="F31" s="20">
        <v>2.4692000000000003</v>
      </c>
      <c r="G31" s="20">
        <v>2.6877999999999997</v>
      </c>
      <c r="H31" s="20">
        <v>2.363</v>
      </c>
      <c r="I31" s="20">
        <f>SUM(D31:H31)</f>
        <v>13.5145</v>
      </c>
      <c r="J31" s="20">
        <f>+I31-C31</f>
        <v>0.41709999999999958</v>
      </c>
      <c r="K31" s="22">
        <f>+J31/C31*100</f>
        <v>3.1846015239665855</v>
      </c>
      <c r="L31" s="51"/>
      <c r="M31" s="13"/>
      <c r="N31" s="13"/>
      <c r="O31" s="13"/>
    </row>
    <row r="32" spans="1:15" ht="21" customHeight="1" x14ac:dyDescent="0.25">
      <c r="A32" s="1"/>
      <c r="B32" s="18" t="s">
        <v>30</v>
      </c>
      <c r="C32" s="15">
        <f>SUM(C33:C39)</f>
        <v>85.063100000000006</v>
      </c>
      <c r="D32" s="15">
        <f>SUM(D33:D39)</f>
        <v>17.562900000000003</v>
      </c>
      <c r="E32" s="15">
        <f t="shared" ref="E32:H32" si="7">SUM(E33:E39)</f>
        <v>15.061899999999998</v>
      </c>
      <c r="F32" s="15">
        <f t="shared" si="7"/>
        <v>18.1142</v>
      </c>
      <c r="G32" s="15">
        <f t="shared" si="7"/>
        <v>55.936900000000009</v>
      </c>
      <c r="H32" s="15">
        <f t="shared" si="7"/>
        <v>40.056700000000006</v>
      </c>
      <c r="I32" s="15">
        <f>SUM(D32:H32)</f>
        <v>146.73260000000002</v>
      </c>
      <c r="J32" s="15">
        <f>+I32-C32</f>
        <v>61.669500000000014</v>
      </c>
      <c r="K32" s="17">
        <f>+J32/C32*100</f>
        <v>72.498533441645094</v>
      </c>
      <c r="L32" s="51"/>
      <c r="M32" s="13"/>
      <c r="N32" s="13"/>
      <c r="O32" s="13"/>
    </row>
    <row r="33" spans="1:15" ht="15.75" customHeight="1" x14ac:dyDescent="0.25">
      <c r="A33" s="1"/>
      <c r="B33" s="19" t="s">
        <v>31</v>
      </c>
      <c r="C33" s="20">
        <v>4.2596999999999996</v>
      </c>
      <c r="D33" s="20">
        <v>0.68720000000000003</v>
      </c>
      <c r="E33" s="20">
        <v>1.0049000000000001</v>
      </c>
      <c r="F33" s="20">
        <v>0.87270000000000003</v>
      </c>
      <c r="G33" s="20">
        <v>1.0446000000000002</v>
      </c>
      <c r="H33" s="20">
        <v>0.87919999999999998</v>
      </c>
      <c r="I33" s="20">
        <f>SUM(D33:H33)</f>
        <v>4.4885999999999999</v>
      </c>
      <c r="J33" s="20">
        <f>+I33-C33</f>
        <v>0.22890000000000033</v>
      </c>
      <c r="K33" s="22">
        <f>+J33/C33*100</f>
        <v>5.3736178604127129</v>
      </c>
      <c r="L33" s="51"/>
      <c r="M33" s="13"/>
      <c r="N33" s="13"/>
      <c r="O33" s="13"/>
    </row>
    <row r="34" spans="1:15" ht="15.75" customHeight="1" x14ac:dyDescent="0.25">
      <c r="A34" s="1"/>
      <c r="B34" s="19" t="s">
        <v>32</v>
      </c>
      <c r="C34" s="20">
        <v>36.2971</v>
      </c>
      <c r="D34" s="20">
        <v>8.0931999999999995</v>
      </c>
      <c r="E34" s="20">
        <v>7.0103999999999997</v>
      </c>
      <c r="F34" s="20">
        <v>6.9973000000000001</v>
      </c>
      <c r="G34" s="20">
        <v>7.7415000000000003</v>
      </c>
      <c r="H34" s="20">
        <v>7.3262999999999998</v>
      </c>
      <c r="I34" s="20">
        <f>SUM(D34:H34)</f>
        <v>37.168700000000001</v>
      </c>
      <c r="J34" s="20">
        <f>+I34-C34</f>
        <v>0.87160000000000082</v>
      </c>
      <c r="K34" s="22">
        <f>+J34/C34*100</f>
        <v>2.4012937672706656</v>
      </c>
      <c r="L34" s="51"/>
      <c r="M34" s="13"/>
      <c r="N34" s="13"/>
      <c r="O34" s="13"/>
    </row>
    <row r="35" spans="1:15" ht="15.75" customHeight="1" x14ac:dyDescent="0.25">
      <c r="A35" s="1"/>
      <c r="B35" s="19" t="s">
        <v>33</v>
      </c>
      <c r="C35" s="20">
        <v>18.222799999999999</v>
      </c>
      <c r="D35" s="20">
        <v>4.0632999999999999</v>
      </c>
      <c r="E35" s="20">
        <v>3.5268999999999995</v>
      </c>
      <c r="F35" s="20">
        <v>3.5301999999999998</v>
      </c>
      <c r="G35" s="20">
        <v>3.8833000000000002</v>
      </c>
      <c r="H35" s="20">
        <v>3.7028999999999996</v>
      </c>
      <c r="I35" s="20">
        <f>SUM(D35:H35)</f>
        <v>18.706600000000002</v>
      </c>
      <c r="J35" s="20">
        <f>+I35-C35</f>
        <v>0.48380000000000223</v>
      </c>
      <c r="K35" s="22">
        <f>+J35/C35*100</f>
        <v>2.6549158197423135</v>
      </c>
      <c r="L35" s="51"/>
      <c r="M35" s="13"/>
      <c r="N35" s="13"/>
      <c r="O35" s="13"/>
    </row>
    <row r="36" spans="1:15" ht="15.75" customHeight="1" x14ac:dyDescent="0.25">
      <c r="A36" s="1"/>
      <c r="B36" s="19" t="s">
        <v>34</v>
      </c>
      <c r="C36" s="20">
        <v>0.37500000000000006</v>
      </c>
      <c r="D36" s="20">
        <v>0</v>
      </c>
      <c r="E36" s="20">
        <v>4.8299999999999996E-2</v>
      </c>
      <c r="F36" s="20">
        <v>0.18279999999999999</v>
      </c>
      <c r="G36" s="20">
        <v>0.20660000000000003</v>
      </c>
      <c r="H36" s="20">
        <v>0</v>
      </c>
      <c r="I36" s="20">
        <f>SUM(D36:H36)</f>
        <v>0.43769999999999998</v>
      </c>
      <c r="J36" s="20">
        <f>+I36-C36</f>
        <v>6.2699999999999922E-2</v>
      </c>
      <c r="K36" s="22">
        <f>+J36/C36*100</f>
        <v>16.719999999999978</v>
      </c>
      <c r="L36" s="51"/>
      <c r="M36" s="13"/>
      <c r="N36" s="13"/>
      <c r="O36" s="13"/>
    </row>
    <row r="37" spans="1:15" ht="15.75" hidden="1" customHeight="1" x14ac:dyDescent="0.25">
      <c r="A37" s="1"/>
      <c r="B37" s="19" t="s">
        <v>35</v>
      </c>
      <c r="C37" s="20"/>
      <c r="D37" s="20"/>
      <c r="E37" s="20"/>
      <c r="F37" s="20"/>
      <c r="G37" s="20"/>
      <c r="H37" s="20"/>
      <c r="I37" s="20">
        <f>SUM(D37:H37)</f>
        <v>0</v>
      </c>
      <c r="J37" s="20">
        <f>+I37-C37</f>
        <v>0</v>
      </c>
      <c r="K37" s="24" t="e">
        <f>+J37/C37*100</f>
        <v>#DIV/0!</v>
      </c>
      <c r="L37" s="51"/>
      <c r="M37" s="13"/>
      <c r="N37" s="13"/>
      <c r="O37" s="13"/>
    </row>
    <row r="38" spans="1:15" ht="15.75" customHeight="1" x14ac:dyDescent="0.25">
      <c r="A38" s="1"/>
      <c r="B38" s="19" t="s">
        <v>58</v>
      </c>
      <c r="C38" s="20">
        <v>18.927900000000001</v>
      </c>
      <c r="D38" s="20">
        <v>4.7092000000000009</v>
      </c>
      <c r="E38" s="20">
        <v>2.9180000000000001</v>
      </c>
      <c r="F38" s="20">
        <v>4.1394000000000002</v>
      </c>
      <c r="G38" s="20">
        <v>3.6354000000000006</v>
      </c>
      <c r="H38" s="20">
        <v>4.2602999999999991</v>
      </c>
      <c r="I38" s="20">
        <f>SUM(D38:H38)</f>
        <v>19.662300000000002</v>
      </c>
      <c r="J38" s="20">
        <f>+I38-C38</f>
        <v>0.73440000000000083</v>
      </c>
      <c r="K38" s="22">
        <f>+J38/C38*100</f>
        <v>3.8799866863201986</v>
      </c>
      <c r="L38" s="51"/>
      <c r="M38" s="13"/>
      <c r="N38" s="13"/>
      <c r="O38" s="13"/>
    </row>
    <row r="39" spans="1:15" ht="15.75" customHeight="1" x14ac:dyDescent="0.25">
      <c r="A39" s="1"/>
      <c r="B39" s="19" t="s">
        <v>59</v>
      </c>
      <c r="C39" s="20">
        <v>6.9806000000000008</v>
      </c>
      <c r="D39" s="20">
        <v>0.01</v>
      </c>
      <c r="E39" s="20">
        <v>0.5534</v>
      </c>
      <c r="F39" s="20">
        <v>2.3918000000000004</v>
      </c>
      <c r="G39" s="20">
        <v>39.425500000000007</v>
      </c>
      <c r="H39" s="20">
        <v>23.888000000000005</v>
      </c>
      <c r="I39" s="20">
        <f>SUM(D39:H39)</f>
        <v>66.26870000000001</v>
      </c>
      <c r="J39" s="20">
        <f>+I39-C39</f>
        <v>59.288100000000007</v>
      </c>
      <c r="K39" s="22">
        <f>+J39/C39*100</f>
        <v>849.32670544079303</v>
      </c>
      <c r="L39" s="51"/>
      <c r="M39" s="13"/>
      <c r="N39" s="13"/>
      <c r="O39" s="13"/>
    </row>
    <row r="40" spans="1:15" ht="21" customHeight="1" x14ac:dyDescent="0.25">
      <c r="A40" s="1"/>
      <c r="B40" s="14" t="s">
        <v>36</v>
      </c>
      <c r="C40" s="15">
        <f>SUM(C41:C43)</f>
        <v>72.938600000000008</v>
      </c>
      <c r="D40" s="15">
        <f>SUM(D41:D43)</f>
        <v>15.078300000000002</v>
      </c>
      <c r="E40" s="15">
        <f t="shared" ref="E40:H40" si="8">SUM(E41:E43)</f>
        <v>16.640100000000004</v>
      </c>
      <c r="F40" s="15">
        <f t="shared" si="8"/>
        <v>21.997400000000003</v>
      </c>
      <c r="G40" s="15">
        <f t="shared" si="8"/>
        <v>14.983599999999997</v>
      </c>
      <c r="H40" s="15">
        <f t="shared" si="8"/>
        <v>19.934900000000003</v>
      </c>
      <c r="I40" s="15">
        <f>SUM(D40:H40)</f>
        <v>88.63430000000001</v>
      </c>
      <c r="J40" s="15">
        <f>+I40-C40</f>
        <v>15.695700000000002</v>
      </c>
      <c r="K40" s="17">
        <f>+J40/C40*100</f>
        <v>21.519058495775901</v>
      </c>
      <c r="L40" s="51"/>
      <c r="M40" s="13"/>
      <c r="N40" s="13"/>
      <c r="O40" s="13"/>
    </row>
    <row r="41" spans="1:15" ht="15" customHeight="1" x14ac:dyDescent="0.25">
      <c r="A41" s="1"/>
      <c r="B41" s="19" t="s">
        <v>37</v>
      </c>
      <c r="C41" s="20">
        <v>14.619399999999999</v>
      </c>
      <c r="D41" s="20">
        <v>3.3187000000000002</v>
      </c>
      <c r="E41" s="20">
        <v>2.8570000000000002</v>
      </c>
      <c r="F41" s="20">
        <v>2.7654999999999998</v>
      </c>
      <c r="G41" s="20">
        <v>3.0910000000000002</v>
      </c>
      <c r="H41" s="20">
        <v>3.0181</v>
      </c>
      <c r="I41" s="20">
        <f>SUM(D41:H41)</f>
        <v>15.0503</v>
      </c>
      <c r="J41" s="20">
        <f>+I41-C41</f>
        <v>0.43090000000000117</v>
      </c>
      <c r="K41" s="22">
        <f>+J41/C41*100</f>
        <v>2.9474533838598109</v>
      </c>
      <c r="L41" s="51"/>
      <c r="M41" s="13"/>
      <c r="N41" s="13"/>
      <c r="O41" s="13"/>
    </row>
    <row r="42" spans="1:15" ht="15" customHeight="1" x14ac:dyDescent="0.25">
      <c r="A42" s="1"/>
      <c r="B42" s="19" t="s">
        <v>38</v>
      </c>
      <c r="C42" s="20">
        <v>3.4692999999999996</v>
      </c>
      <c r="D42" s="20">
        <v>0.7671</v>
      </c>
      <c r="E42" s="20">
        <v>0.75800000000000001</v>
      </c>
      <c r="F42" s="20">
        <v>0.81170000000000009</v>
      </c>
      <c r="G42" s="20">
        <v>0.61550000000000005</v>
      </c>
      <c r="H42" s="20">
        <v>0.71079999999999999</v>
      </c>
      <c r="I42" s="20">
        <f>SUM(D42:H42)</f>
        <v>3.6631</v>
      </c>
      <c r="J42" s="20">
        <f>+I42-C42</f>
        <v>0.19380000000000042</v>
      </c>
      <c r="K42" s="22">
        <f>+J42/C42*100</f>
        <v>5.5861412965151596</v>
      </c>
      <c r="L42" s="51"/>
      <c r="M42" s="13"/>
      <c r="N42" s="13"/>
      <c r="O42" s="13"/>
    </row>
    <row r="43" spans="1:15" ht="15" customHeight="1" x14ac:dyDescent="0.25">
      <c r="A43" s="1"/>
      <c r="B43" s="19" t="s">
        <v>39</v>
      </c>
      <c r="C43" s="20">
        <v>54.849900000000012</v>
      </c>
      <c r="D43" s="20">
        <v>10.992500000000001</v>
      </c>
      <c r="E43" s="20">
        <v>13.025100000000005</v>
      </c>
      <c r="F43" s="20">
        <v>18.420200000000001</v>
      </c>
      <c r="G43" s="20">
        <v>11.277099999999997</v>
      </c>
      <c r="H43" s="20">
        <v>16.206000000000003</v>
      </c>
      <c r="I43" s="20">
        <f>SUM(D43:H43)</f>
        <v>69.920900000000017</v>
      </c>
      <c r="J43" s="20">
        <f>+I43-C43</f>
        <v>15.071000000000005</v>
      </c>
      <c r="K43" s="22">
        <f>+J43/C43*100</f>
        <v>27.476804880227679</v>
      </c>
      <c r="L43" s="51"/>
      <c r="M43" s="13"/>
      <c r="N43" s="13"/>
      <c r="O43" s="13"/>
    </row>
    <row r="44" spans="1:15" ht="6" customHeight="1" thickBot="1" x14ac:dyDescent="0.3">
      <c r="A44" s="1"/>
      <c r="B44" s="26"/>
      <c r="C44" s="27"/>
      <c r="D44" s="27"/>
      <c r="E44" s="27"/>
      <c r="F44" s="27"/>
      <c r="G44" s="27"/>
      <c r="H44" s="27"/>
      <c r="I44" s="27"/>
      <c r="J44" s="27"/>
      <c r="K44" s="28"/>
      <c r="L44" s="51"/>
      <c r="M44" s="13"/>
      <c r="N44" s="13"/>
      <c r="O44" s="1"/>
    </row>
    <row r="45" spans="1:15" ht="6" customHeight="1" x14ac:dyDescent="0.25">
      <c r="A45" s="1"/>
      <c r="B45" s="29"/>
      <c r="C45" s="2"/>
      <c r="D45" s="2"/>
      <c r="E45" s="2"/>
      <c r="F45" s="2"/>
      <c r="G45" s="2"/>
      <c r="H45" s="2"/>
      <c r="I45" s="2"/>
      <c r="J45" s="2"/>
      <c r="K45" s="2"/>
      <c r="M45" s="1"/>
      <c r="N45" s="1"/>
      <c r="O45" s="1"/>
    </row>
    <row r="46" spans="1:15" ht="21" customHeight="1" x14ac:dyDescent="0.25">
      <c r="B46" s="30" t="s">
        <v>49</v>
      </c>
      <c r="C46" s="2"/>
      <c r="D46" s="2"/>
      <c r="E46" s="2"/>
      <c r="F46" s="2"/>
      <c r="G46" s="2"/>
      <c r="H46" s="2"/>
      <c r="I46" s="2"/>
      <c r="J46" s="2"/>
      <c r="K46" s="2"/>
      <c r="M46" s="1"/>
      <c r="N46" s="1"/>
      <c r="O46" s="1"/>
    </row>
    <row r="47" spans="1:1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M47" s="1"/>
      <c r="N47" s="1"/>
      <c r="O47" s="1"/>
    </row>
    <row r="48" spans="1:15" ht="21" customHeight="1" x14ac:dyDescent="0.25">
      <c r="B48" s="46" t="s">
        <v>40</v>
      </c>
      <c r="C48" s="46"/>
      <c r="D48" s="46"/>
      <c r="E48" s="46"/>
      <c r="F48" s="46"/>
      <c r="G48" s="46"/>
      <c r="H48" s="46"/>
      <c r="I48" s="46"/>
      <c r="J48" s="46"/>
      <c r="K48" s="46"/>
    </row>
    <row r="52" spans="1:19" x14ac:dyDescent="0.25">
      <c r="I52" s="35"/>
      <c r="J52" s="35"/>
      <c r="K52" s="35"/>
      <c r="L52" s="35"/>
      <c r="Q52" s="35"/>
      <c r="R52" s="35"/>
      <c r="S52" s="35"/>
    </row>
    <row r="53" spans="1:19" ht="15.75" x14ac:dyDescent="0.25">
      <c r="A53" s="1"/>
      <c r="B53" s="36" t="s">
        <v>57</v>
      </c>
      <c r="C53" s="36"/>
      <c r="D53" s="36"/>
      <c r="E53" s="36"/>
      <c r="F53" s="36"/>
      <c r="G53" s="36"/>
      <c r="H53" s="36"/>
      <c r="I53" s="36"/>
      <c r="J53" s="35"/>
      <c r="K53" s="35"/>
      <c r="L53" s="35"/>
      <c r="O53" s="35"/>
      <c r="P53" s="35"/>
      <c r="Q53" s="35"/>
      <c r="R53" s="35"/>
      <c r="S53" s="35"/>
    </row>
    <row r="54" spans="1:19" ht="15.75" x14ac:dyDescent="0.25">
      <c r="A54" s="1"/>
      <c r="B54" s="36" t="s">
        <v>0</v>
      </c>
      <c r="C54" s="36"/>
      <c r="D54" s="36"/>
      <c r="E54" s="36"/>
      <c r="F54" s="36"/>
      <c r="G54" s="36"/>
      <c r="H54" s="36"/>
      <c r="I54" s="36"/>
    </row>
    <row r="55" spans="1:19" ht="15.75" thickBot="1" x14ac:dyDescent="0.3">
      <c r="B55" s="2"/>
      <c r="C55" s="2"/>
      <c r="D55" s="2"/>
      <c r="E55" s="2"/>
      <c r="F55" s="2"/>
      <c r="G55" s="2"/>
      <c r="H55" s="2"/>
      <c r="I55" s="2"/>
    </row>
    <row r="56" spans="1:19" ht="15.75" x14ac:dyDescent="0.25">
      <c r="B56" s="39" t="s">
        <v>1</v>
      </c>
      <c r="C56" s="3" t="s">
        <v>55</v>
      </c>
      <c r="D56" s="3" t="s">
        <v>54</v>
      </c>
      <c r="E56" s="3" t="s">
        <v>2</v>
      </c>
      <c r="F56" s="47" t="s">
        <v>52</v>
      </c>
      <c r="G56" s="48"/>
      <c r="H56" s="49" t="s">
        <v>53</v>
      </c>
      <c r="I56" s="50"/>
    </row>
    <row r="57" spans="1:19" ht="30" x14ac:dyDescent="0.25">
      <c r="A57" s="1"/>
      <c r="B57" s="40"/>
      <c r="C57" s="4" t="s">
        <v>50</v>
      </c>
      <c r="D57" s="4" t="s">
        <v>50</v>
      </c>
      <c r="E57" s="4" t="s">
        <v>50</v>
      </c>
      <c r="F57" s="5" t="s">
        <v>3</v>
      </c>
      <c r="G57" s="5" t="s">
        <v>4</v>
      </c>
      <c r="H57" s="6" t="s">
        <v>5</v>
      </c>
      <c r="I57" s="7" t="s">
        <v>4</v>
      </c>
    </row>
    <row r="58" spans="1:19" ht="15.75" x14ac:dyDescent="0.25">
      <c r="A58" s="1"/>
      <c r="B58" s="8" t="s">
        <v>6</v>
      </c>
      <c r="C58" s="9">
        <f>+C59+C91</f>
        <v>2076.1070100000002</v>
      </c>
      <c r="D58" s="9">
        <f>+D59+D91</f>
        <v>2241.2076499999994</v>
      </c>
      <c r="E58" s="9">
        <f>+E59+E91</f>
        <v>2185.3546999999999</v>
      </c>
      <c r="F58" s="10">
        <f>+E58-D58</f>
        <v>-55.85294999999951</v>
      </c>
      <c r="G58" s="11">
        <f>+F58/D58*100</f>
        <v>-2.4920917077897502</v>
      </c>
      <c r="H58" s="11">
        <f>+E58-C58</f>
        <v>109.24768999999969</v>
      </c>
      <c r="I58" s="12">
        <f>+H58/C58*100</f>
        <v>5.2621415694752498</v>
      </c>
    </row>
    <row r="59" spans="1:19" ht="15.75" x14ac:dyDescent="0.25">
      <c r="A59" s="1"/>
      <c r="B59" s="14" t="s">
        <v>7</v>
      </c>
      <c r="C59" s="15">
        <f>+C60+C63+C67+C68+C75+C83</f>
        <v>2003.16841</v>
      </c>
      <c r="D59" s="15">
        <f>+D60+D63+D67+D68+D75+D83</f>
        <v>2176.2621499999996</v>
      </c>
      <c r="E59" s="15">
        <f>+E60+E63+E67+E68+E75+E83</f>
        <v>2096.7203999999997</v>
      </c>
      <c r="F59" s="15">
        <f>+E59-D59</f>
        <v>-79.541749999999865</v>
      </c>
      <c r="G59" s="16">
        <f>+F59/D59*100</f>
        <v>-3.6549709785652378</v>
      </c>
      <c r="H59" s="16">
        <f>+E59-C59</f>
        <v>93.551989999999705</v>
      </c>
      <c r="I59" s="17">
        <f>+H59/C59*100</f>
        <v>4.6702009443129997</v>
      </c>
    </row>
    <row r="60" spans="1:19" ht="15.75" x14ac:dyDescent="0.25">
      <c r="A60" s="1"/>
      <c r="B60" s="18" t="s">
        <v>8</v>
      </c>
      <c r="C60" s="15">
        <f>SUM(C61:C62)</f>
        <v>782.03749999999991</v>
      </c>
      <c r="D60" s="15">
        <f>SUM(D61:D62)</f>
        <v>844.6961</v>
      </c>
      <c r="E60" s="15">
        <f>SUM(E61:E62)</f>
        <v>802.24749999999995</v>
      </c>
      <c r="F60" s="15">
        <f>+E60-D60</f>
        <v>-42.448600000000056</v>
      </c>
      <c r="G60" s="16">
        <f>+F60/D60*100</f>
        <v>-5.0253102861490726</v>
      </c>
      <c r="H60" s="16">
        <f>+E60-C60</f>
        <v>20.210000000000036</v>
      </c>
      <c r="I60" s="17">
        <f>+H60/C60*100</f>
        <v>2.5842750507488499</v>
      </c>
    </row>
    <row r="61" spans="1:19" ht="15.75" x14ac:dyDescent="0.25">
      <c r="A61" s="1"/>
      <c r="B61" s="19" t="s">
        <v>9</v>
      </c>
      <c r="C61" s="20">
        <v>385.08409999999998</v>
      </c>
      <c r="D61" s="20">
        <v>406.6001</v>
      </c>
      <c r="E61" s="20">
        <v>392.49290000000002</v>
      </c>
      <c r="F61" s="20">
        <f>+E61-D61</f>
        <v>-14.107199999999978</v>
      </c>
      <c r="G61" s="21">
        <f>+F61/D61*100</f>
        <v>-3.4695515323286878</v>
      </c>
      <c r="H61" s="21">
        <f>+E61-C61</f>
        <v>7.408800000000042</v>
      </c>
      <c r="I61" s="22">
        <f>+H61/C61*100</f>
        <v>1.9239433671761681</v>
      </c>
    </row>
    <row r="62" spans="1:19" ht="15.75" x14ac:dyDescent="0.25">
      <c r="A62" s="1"/>
      <c r="B62" s="19" t="s">
        <v>10</v>
      </c>
      <c r="C62" s="20">
        <v>396.95339999999999</v>
      </c>
      <c r="D62" s="20">
        <v>438.096</v>
      </c>
      <c r="E62" s="20">
        <v>409.75459999999998</v>
      </c>
      <c r="F62" s="20">
        <f>+E62-D62</f>
        <v>-28.341400000000021</v>
      </c>
      <c r="G62" s="21">
        <f>+F62/D62*100</f>
        <v>-6.4692213578759041</v>
      </c>
      <c r="H62" s="21">
        <f>+E62-C62</f>
        <v>12.801199999999994</v>
      </c>
      <c r="I62" s="22">
        <f>+H62/C62*100</f>
        <v>3.2248621626619132</v>
      </c>
    </row>
    <row r="63" spans="1:19" ht="15.75" x14ac:dyDescent="0.25">
      <c r="A63" s="1"/>
      <c r="B63" s="18" t="s">
        <v>11</v>
      </c>
      <c r="C63" s="15">
        <f>SUM(C64:C66)</f>
        <v>936.39190000000008</v>
      </c>
      <c r="D63" s="15">
        <f>SUM(D64:D66)</f>
        <v>990.75056999999993</v>
      </c>
      <c r="E63" s="15">
        <f>SUM(E64:E66)</f>
        <v>944.43319999999994</v>
      </c>
      <c r="F63" s="15">
        <f>+E63-D63</f>
        <v>-46.317369999999983</v>
      </c>
      <c r="G63" s="16">
        <f>+F63/D63*100</f>
        <v>-4.6749778806586999</v>
      </c>
      <c r="H63" s="16">
        <f>+E63-C63</f>
        <v>8.0412999999998647</v>
      </c>
      <c r="I63" s="17">
        <f>+H63/C63*100</f>
        <v>0.85875369062887708</v>
      </c>
    </row>
    <row r="64" spans="1:19" ht="15.75" x14ac:dyDescent="0.25">
      <c r="A64" s="1"/>
      <c r="B64" s="19" t="s">
        <v>9</v>
      </c>
      <c r="C64" s="20">
        <v>387.87630000000007</v>
      </c>
      <c r="D64" s="20">
        <v>409.5852999999999</v>
      </c>
      <c r="E64" s="20">
        <v>371.25730000000004</v>
      </c>
      <c r="F64" s="20">
        <f>+E64-D64</f>
        <v>-38.327999999999861</v>
      </c>
      <c r="G64" s="21">
        <f>+F64/D64*100</f>
        <v>-9.3577577124959976</v>
      </c>
      <c r="H64" s="21">
        <f>+E64-C64</f>
        <v>-16.619000000000028</v>
      </c>
      <c r="I64" s="22">
        <f>+H64/C64*100</f>
        <v>-4.2846134192782657</v>
      </c>
    </row>
    <row r="65" spans="1:9" ht="15.75" x14ac:dyDescent="0.25">
      <c r="A65" s="1"/>
      <c r="B65" s="19" t="s">
        <v>12</v>
      </c>
      <c r="C65" s="20">
        <v>364.34249999999997</v>
      </c>
      <c r="D65" s="20">
        <v>385.96170000000001</v>
      </c>
      <c r="E65" s="20">
        <v>382.43839999999994</v>
      </c>
      <c r="F65" s="20">
        <f>+E65-D65</f>
        <v>-3.5233000000000629</v>
      </c>
      <c r="G65" s="21">
        <f>+F65/D65*100</f>
        <v>-0.91286259750645282</v>
      </c>
      <c r="H65" s="21">
        <f>+E65-C65</f>
        <v>18.095899999999972</v>
      </c>
      <c r="I65" s="22">
        <f>+H65/C65*100</f>
        <v>4.9667277355784663</v>
      </c>
    </row>
    <row r="66" spans="1:9" ht="15.75" x14ac:dyDescent="0.25">
      <c r="A66" s="1"/>
      <c r="B66" s="19" t="s">
        <v>13</v>
      </c>
      <c r="C66" s="20">
        <v>184.17310000000001</v>
      </c>
      <c r="D66" s="20">
        <v>195.20357000000001</v>
      </c>
      <c r="E66" s="20">
        <v>190.73750000000001</v>
      </c>
      <c r="F66" s="20">
        <f>+E66-D66</f>
        <v>-4.466070000000002</v>
      </c>
      <c r="G66" s="21">
        <f>+F66/D66*100</f>
        <v>-2.287903853397764</v>
      </c>
      <c r="H66" s="21">
        <f>+E66-C66</f>
        <v>6.5644000000000062</v>
      </c>
      <c r="I66" s="22">
        <f>+H66/C66*100</f>
        <v>3.5642555834701191</v>
      </c>
    </row>
    <row r="67" spans="1:9" ht="15.75" x14ac:dyDescent="0.25">
      <c r="A67" s="1"/>
      <c r="B67" s="18" t="s">
        <v>14</v>
      </c>
      <c r="C67" s="15">
        <v>80.416699999999992</v>
      </c>
      <c r="D67" s="15">
        <v>87.376000000000005</v>
      </c>
      <c r="E67" s="15">
        <v>81.582999999999998</v>
      </c>
      <c r="F67" s="15">
        <f>+E67-D67</f>
        <v>-5.7930000000000064</v>
      </c>
      <c r="G67" s="16">
        <f>+F67/D67*100</f>
        <v>-6.6299670390038523</v>
      </c>
      <c r="H67" s="16">
        <f>+E67-C67</f>
        <v>1.1663000000000068</v>
      </c>
      <c r="I67" s="17">
        <f>+H67/C67*100</f>
        <v>1.4503206423541466</v>
      </c>
    </row>
    <row r="68" spans="1:9" ht="15.75" x14ac:dyDescent="0.25">
      <c r="A68" s="1"/>
      <c r="B68" s="18" t="s">
        <v>15</v>
      </c>
      <c r="C68" s="15">
        <f>SUM(C69:C74)</f>
        <v>68.846710000000016</v>
      </c>
      <c r="D68" s="15">
        <f>SUM(D69:D74)</f>
        <v>70.596399999999988</v>
      </c>
      <c r="E68" s="15">
        <f>SUM(E69:E74)</f>
        <v>70.430499999999995</v>
      </c>
      <c r="F68" s="15">
        <f>+E68-D68</f>
        <v>-0.1658999999999935</v>
      </c>
      <c r="G68" s="16">
        <f>+F68/D68*100</f>
        <v>-0.23499781858564109</v>
      </c>
      <c r="H68" s="16">
        <f>+E68-C68</f>
        <v>1.5837899999999792</v>
      </c>
      <c r="I68" s="17">
        <f>+H68/C68*100</f>
        <v>2.3004585113798157</v>
      </c>
    </row>
    <row r="69" spans="1:9" ht="15.75" x14ac:dyDescent="0.25">
      <c r="A69" s="1"/>
      <c r="B69" s="19" t="s">
        <v>16</v>
      </c>
      <c r="C69" s="20">
        <v>7.9158099999999996</v>
      </c>
      <c r="D69" s="20">
        <v>8.0132999999999992</v>
      </c>
      <c r="E69" s="20">
        <v>8.5983000000000018</v>
      </c>
      <c r="F69" s="20">
        <f>+E69-D69</f>
        <v>0.58500000000000263</v>
      </c>
      <c r="G69" s="21">
        <f>+F69/D69*100</f>
        <v>7.3003631462693601</v>
      </c>
      <c r="H69" s="21">
        <f>+E69-C69</f>
        <v>0.68249000000000226</v>
      </c>
      <c r="I69" s="22">
        <f>+H69/C69*100</f>
        <v>8.6218592917212806</v>
      </c>
    </row>
    <row r="70" spans="1:9" ht="15.75" x14ac:dyDescent="0.25">
      <c r="A70" s="1"/>
      <c r="B70" s="19" t="s">
        <v>17</v>
      </c>
      <c r="C70" s="20">
        <v>25.569200000000006</v>
      </c>
      <c r="D70" s="20">
        <v>25.9207</v>
      </c>
      <c r="E70" s="20">
        <v>27.125899999999998</v>
      </c>
      <c r="F70" s="20">
        <f>+E70-D70</f>
        <v>1.2051999999999978</v>
      </c>
      <c r="G70" s="21">
        <f>+F70/D70*100</f>
        <v>4.6495657910473014</v>
      </c>
      <c r="H70" s="21">
        <f>+E70-C70</f>
        <v>1.5566999999999922</v>
      </c>
      <c r="I70" s="22">
        <f>+H70/C70*100</f>
        <v>6.0881842216416304</v>
      </c>
    </row>
    <row r="71" spans="1:9" ht="15.75" x14ac:dyDescent="0.25">
      <c r="A71" s="1"/>
      <c r="B71" s="19" t="s">
        <v>18</v>
      </c>
      <c r="C71" s="20">
        <v>10.722100000000003</v>
      </c>
      <c r="D71" s="20">
        <v>10.8508</v>
      </c>
      <c r="E71" s="20">
        <v>11.001599999999998</v>
      </c>
      <c r="F71" s="20">
        <f>+E71-D71</f>
        <v>0.15079999999999849</v>
      </c>
      <c r="G71" s="21">
        <f>+F71/D71*100</f>
        <v>1.389759280421706</v>
      </c>
      <c r="H71" s="21">
        <f>+E71-C71</f>
        <v>0.2794999999999952</v>
      </c>
      <c r="I71" s="22">
        <f>+H71/C71*100</f>
        <v>2.6067654657202892</v>
      </c>
    </row>
    <row r="72" spans="1:9" ht="15.75" x14ac:dyDescent="0.25">
      <c r="A72" s="1"/>
      <c r="B72" s="19" t="s">
        <v>19</v>
      </c>
      <c r="C72" s="20">
        <v>20.4831</v>
      </c>
      <c r="D72" s="20">
        <v>21.454599999999996</v>
      </c>
      <c r="E72" s="20">
        <v>20.796699999999998</v>
      </c>
      <c r="F72" s="20">
        <f>+E72-D72</f>
        <v>-0.65789999999999793</v>
      </c>
      <c r="G72" s="21">
        <f>+F72/D72*100</f>
        <v>-3.0664752547239194</v>
      </c>
      <c r="H72" s="21">
        <f>+E72-C72</f>
        <v>0.31359999999999744</v>
      </c>
      <c r="I72" s="22">
        <f>+H72/C72*100</f>
        <v>1.5310182540728574</v>
      </c>
    </row>
    <row r="73" spans="1:9" ht="15.75" x14ac:dyDescent="0.25">
      <c r="A73" s="1"/>
      <c r="B73" s="19" t="s">
        <v>20</v>
      </c>
      <c r="C73" s="20">
        <v>0.39140000000000003</v>
      </c>
      <c r="D73" s="20">
        <v>0.39679999999999993</v>
      </c>
      <c r="E73" s="20">
        <v>0.33690000000000003</v>
      </c>
      <c r="F73" s="20">
        <f>+E73-D73</f>
        <v>-5.9899999999999898E-2</v>
      </c>
      <c r="G73" s="21">
        <f>+F73/D73*100</f>
        <v>-15.095766129032235</v>
      </c>
      <c r="H73" s="21">
        <f>+E73-C73</f>
        <v>-5.4499999999999993E-2</v>
      </c>
      <c r="I73" s="22">
        <f>+H73/C73*100</f>
        <v>-13.924374041900867</v>
      </c>
    </row>
    <row r="74" spans="1:9" ht="15.75" x14ac:dyDescent="0.25">
      <c r="A74" s="1"/>
      <c r="B74" s="19" t="s">
        <v>21</v>
      </c>
      <c r="C74" s="20">
        <v>3.7650999999999999</v>
      </c>
      <c r="D74" s="20">
        <v>3.9601999999999999</v>
      </c>
      <c r="E74" s="20">
        <v>2.5710999999999999</v>
      </c>
      <c r="F74" s="20">
        <f>+E74-D74</f>
        <v>-1.3891</v>
      </c>
      <c r="G74" s="21">
        <f>+F74/D74*100</f>
        <v>-35.076511287308719</v>
      </c>
      <c r="H74" s="21">
        <f>+E74-C74</f>
        <v>-1.194</v>
      </c>
      <c r="I74" s="22">
        <f>+H74/C74*100</f>
        <v>-31.712305118057955</v>
      </c>
    </row>
    <row r="75" spans="1:9" ht="15.75" x14ac:dyDescent="0.25">
      <c r="A75" s="1"/>
      <c r="B75" s="18" t="s">
        <v>22</v>
      </c>
      <c r="C75" s="15">
        <f>SUM(C76:C80)</f>
        <v>50.412500000000009</v>
      </c>
      <c r="D75" s="15">
        <f>SUM(D76:D80)</f>
        <v>51.680900000000001</v>
      </c>
      <c r="E75" s="15">
        <f>SUM(E76:E80)</f>
        <v>51.293599999999998</v>
      </c>
      <c r="F75" s="15">
        <f>+E75-D75</f>
        <v>-0.38730000000000331</v>
      </c>
      <c r="G75" s="16">
        <f>+F75/D75*100</f>
        <v>-0.74940645383498217</v>
      </c>
      <c r="H75" s="16">
        <f>+E75-C75</f>
        <v>0.88109999999998934</v>
      </c>
      <c r="I75" s="17">
        <f>+H75/C75*100</f>
        <v>1.7477808083312456</v>
      </c>
    </row>
    <row r="76" spans="1:9" ht="15.75" x14ac:dyDescent="0.25">
      <c r="A76" s="1"/>
      <c r="B76" s="19" t="s">
        <v>23</v>
      </c>
      <c r="C76" s="20">
        <v>8.1436999999999991</v>
      </c>
      <c r="D76" s="20">
        <v>8.0778999999999979</v>
      </c>
      <c r="E76" s="20">
        <v>9.1389999999999993</v>
      </c>
      <c r="F76" s="20">
        <f>+E76-D76</f>
        <v>1.0611000000000015</v>
      </c>
      <c r="G76" s="21">
        <f>+F76/D76*100</f>
        <v>13.135839760333774</v>
      </c>
      <c r="H76" s="21">
        <f>+E76-C76</f>
        <v>0.9953000000000003</v>
      </c>
      <c r="I76" s="22">
        <f>+H76/C76*100</f>
        <v>12.221717401181287</v>
      </c>
    </row>
    <row r="77" spans="1:9" ht="15.75" x14ac:dyDescent="0.25">
      <c r="A77" s="1"/>
      <c r="B77" s="19" t="s">
        <v>24</v>
      </c>
      <c r="C77" s="20">
        <v>0.42669999999999997</v>
      </c>
      <c r="D77" s="20">
        <v>0.40269999999999995</v>
      </c>
      <c r="E77" s="20">
        <v>0.60039999999999993</v>
      </c>
      <c r="F77" s="20">
        <f>+E77-D77</f>
        <v>0.19769999999999999</v>
      </c>
      <c r="G77" s="21">
        <f>+F77/D77*100</f>
        <v>49.09361807797368</v>
      </c>
      <c r="H77" s="21">
        <f>+E77-C77</f>
        <v>0.17369999999999997</v>
      </c>
      <c r="I77" s="22">
        <f>+H77/C77*100</f>
        <v>40.707757206468237</v>
      </c>
    </row>
    <row r="78" spans="1:9" ht="15.75" x14ac:dyDescent="0.25">
      <c r="A78" s="1"/>
      <c r="B78" s="19" t="s">
        <v>25</v>
      </c>
      <c r="C78" s="20"/>
      <c r="D78" s="20"/>
      <c r="E78" s="20"/>
      <c r="F78" s="20">
        <f>+E78-D78</f>
        <v>0</v>
      </c>
      <c r="G78" s="23" t="e">
        <f>+F78/D78*100</f>
        <v>#DIV/0!</v>
      </c>
      <c r="H78" s="21">
        <f>+E78-C78</f>
        <v>0</v>
      </c>
      <c r="I78" s="24" t="e">
        <f>+H78/C78*100</f>
        <v>#DIV/0!</v>
      </c>
    </row>
    <row r="79" spans="1:9" ht="15.75" x14ac:dyDescent="0.25">
      <c r="A79" s="1"/>
      <c r="B79" s="19" t="s">
        <v>26</v>
      </c>
      <c r="C79" s="20">
        <v>5.5709</v>
      </c>
      <c r="D79" s="20">
        <v>5.9954999999999998</v>
      </c>
      <c r="E79" s="20">
        <v>5.4257</v>
      </c>
      <c r="F79" s="20">
        <f>+E79-D79</f>
        <v>-0.56979999999999986</v>
      </c>
      <c r="G79" s="21">
        <f>+F79/D79*100</f>
        <v>-9.5037945125510781</v>
      </c>
      <c r="H79" s="21">
        <f>+E79-C79</f>
        <v>-0.1452</v>
      </c>
      <c r="I79" s="22">
        <f>+H79/C79*100</f>
        <v>-2.6064011201062662</v>
      </c>
    </row>
    <row r="80" spans="1:9" ht="15.75" x14ac:dyDescent="0.25">
      <c r="A80" s="1"/>
      <c r="B80" s="19" t="s">
        <v>27</v>
      </c>
      <c r="C80" s="20">
        <f>+C81+C82</f>
        <v>36.271200000000007</v>
      </c>
      <c r="D80" s="20">
        <v>37.204800000000006</v>
      </c>
      <c r="E80" s="20">
        <f>+E81+E82</f>
        <v>36.128500000000003</v>
      </c>
      <c r="F80" s="20">
        <f>+E80-D80</f>
        <v>-1.0763000000000034</v>
      </c>
      <c r="G80" s="21">
        <f>+F80/D80*100</f>
        <v>-2.8929062916612995</v>
      </c>
      <c r="H80" s="21">
        <f>+E80-C80</f>
        <v>-0.14270000000000493</v>
      </c>
      <c r="I80" s="22">
        <f>+H80/C80*100</f>
        <v>-0.39342508657007463</v>
      </c>
    </row>
    <row r="81" spans="1:9" ht="15.75" x14ac:dyDescent="0.25">
      <c r="A81" s="1"/>
      <c r="B81" s="25" t="s">
        <v>28</v>
      </c>
      <c r="C81" s="20">
        <v>23.173800000000004</v>
      </c>
      <c r="D81" s="20"/>
      <c r="E81" s="20">
        <v>22.614000000000001</v>
      </c>
      <c r="F81" s="20">
        <f>+E81-D81</f>
        <v>22.614000000000001</v>
      </c>
      <c r="G81" s="23" t="e">
        <f>+F81/D81*100</f>
        <v>#DIV/0!</v>
      </c>
      <c r="H81" s="21">
        <f>+E81-C81</f>
        <v>-0.55980000000000274</v>
      </c>
      <c r="I81" s="22">
        <f>+H81/C81*100</f>
        <v>-2.4156590632524777</v>
      </c>
    </row>
    <row r="82" spans="1:9" ht="15.75" x14ac:dyDescent="0.25">
      <c r="A82" s="1"/>
      <c r="B82" s="25" t="s">
        <v>29</v>
      </c>
      <c r="C82" s="20">
        <v>13.0974</v>
      </c>
      <c r="D82" s="20"/>
      <c r="E82" s="20">
        <v>13.5145</v>
      </c>
      <c r="F82" s="20">
        <f>+E82-D82</f>
        <v>13.5145</v>
      </c>
      <c r="G82" s="23" t="e">
        <f>+F82/D82*100</f>
        <v>#DIV/0!</v>
      </c>
      <c r="H82" s="21">
        <f>+E82-C82</f>
        <v>0.41709999999999958</v>
      </c>
      <c r="I82" s="22">
        <f>+H82/C82*100</f>
        <v>3.1846015239665855</v>
      </c>
    </row>
    <row r="83" spans="1:9" ht="15.75" x14ac:dyDescent="0.25">
      <c r="A83" s="1"/>
      <c r="B83" s="18" t="s">
        <v>30</v>
      </c>
      <c r="C83" s="15">
        <f>SUM(C84:C90)</f>
        <v>85.063100000000006</v>
      </c>
      <c r="D83" s="15">
        <f>SUM(D84:D90)</f>
        <v>131.16218000000001</v>
      </c>
      <c r="E83" s="15">
        <f>SUM(E84:E90)</f>
        <v>146.73259999999999</v>
      </c>
      <c r="F83" s="15">
        <f>+E83-D83</f>
        <v>15.570419999999984</v>
      </c>
      <c r="G83" s="16">
        <f>+F83/D83*100</f>
        <v>11.87112016588927</v>
      </c>
      <c r="H83" s="16">
        <f>+E83-C83</f>
        <v>61.669499999999985</v>
      </c>
      <c r="I83" s="17">
        <f>+H83/C83*100</f>
        <v>72.498533441645066</v>
      </c>
    </row>
    <row r="84" spans="1:9" ht="15.75" x14ac:dyDescent="0.25">
      <c r="A84" s="1"/>
      <c r="B84" s="19" t="s">
        <v>31</v>
      </c>
      <c r="C84" s="20">
        <v>4.2596999999999996</v>
      </c>
      <c r="D84" s="20">
        <v>5.2658999999999994</v>
      </c>
      <c r="E84" s="20">
        <v>4.4885999999999999</v>
      </c>
      <c r="F84" s="20">
        <f>+E84-D84</f>
        <v>-0.77729999999999944</v>
      </c>
      <c r="G84" s="21">
        <f>+F84/D84*100</f>
        <v>-14.761009514043174</v>
      </c>
      <c r="H84" s="21">
        <f>+E84-C84</f>
        <v>0.22890000000000033</v>
      </c>
      <c r="I84" s="22">
        <f>+H84/C84*100</f>
        <v>5.3736178604127129</v>
      </c>
    </row>
    <row r="85" spans="1:9" ht="15.75" x14ac:dyDescent="0.25">
      <c r="A85" s="1"/>
      <c r="B85" s="19" t="s">
        <v>32</v>
      </c>
      <c r="C85" s="20">
        <v>36.2971</v>
      </c>
      <c r="D85" s="20">
        <v>33.564900000000002</v>
      </c>
      <c r="E85" s="20">
        <v>37.168699999999994</v>
      </c>
      <c r="F85" s="20">
        <f>+E85-D85</f>
        <v>3.6037999999999926</v>
      </c>
      <c r="G85" s="21">
        <f>+F85/D85*100</f>
        <v>10.736811371402842</v>
      </c>
      <c r="H85" s="21">
        <f>+E85-C85</f>
        <v>0.87159999999999371</v>
      </c>
      <c r="I85" s="22">
        <f>+H85/C85*100</f>
        <v>2.401293767270646</v>
      </c>
    </row>
    <row r="86" spans="1:9" ht="15.75" x14ac:dyDescent="0.25">
      <c r="A86" s="1"/>
      <c r="B86" s="19" t="s">
        <v>33</v>
      </c>
      <c r="C86" s="20">
        <v>18.222799999999999</v>
      </c>
      <c r="D86" s="20">
        <v>16.802600000000002</v>
      </c>
      <c r="E86" s="20">
        <v>18.706599999999998</v>
      </c>
      <c r="F86" s="20">
        <f>+E86-D86</f>
        <v>1.9039999999999964</v>
      </c>
      <c r="G86" s="21">
        <f>+F86/D86*100</f>
        <v>11.331579636484806</v>
      </c>
      <c r="H86" s="21">
        <f>+E86-C86</f>
        <v>0.48379999999999868</v>
      </c>
      <c r="I86" s="22">
        <f>+H86/C86*100</f>
        <v>2.6549158197422935</v>
      </c>
    </row>
    <row r="87" spans="1:9" ht="15.75" x14ac:dyDescent="0.25">
      <c r="A87" s="1"/>
      <c r="B87" s="19" t="s">
        <v>34</v>
      </c>
      <c r="C87" s="20">
        <v>0.37500000000000006</v>
      </c>
      <c r="D87" s="20">
        <v>0</v>
      </c>
      <c r="E87" s="20">
        <v>0.43769999999999998</v>
      </c>
      <c r="F87" s="20">
        <f>+E87-D87</f>
        <v>0.43769999999999998</v>
      </c>
      <c r="G87" s="23" t="e">
        <f>+F87/D87*100</f>
        <v>#DIV/0!</v>
      </c>
      <c r="H87" s="21">
        <f>+E87-C87</f>
        <v>6.2699999999999922E-2</v>
      </c>
      <c r="I87" s="22">
        <f>+H87/C87*100</f>
        <v>16.719999999999978</v>
      </c>
    </row>
    <row r="88" spans="1:9" ht="15.75" x14ac:dyDescent="0.25">
      <c r="A88" s="1"/>
      <c r="B88" s="19" t="s">
        <v>35</v>
      </c>
      <c r="C88" s="20"/>
      <c r="D88" s="20"/>
      <c r="E88" s="20"/>
      <c r="F88" s="20">
        <f>+E88-D88</f>
        <v>0</v>
      </c>
      <c r="G88" s="23" t="e">
        <f>+F88/D88*100</f>
        <v>#DIV/0!</v>
      </c>
      <c r="H88" s="21">
        <f>+E88-C88</f>
        <v>0</v>
      </c>
      <c r="I88" s="24" t="e">
        <f>+H88/C88*100</f>
        <v>#DIV/0!</v>
      </c>
    </row>
    <row r="89" spans="1:9" ht="15.75" x14ac:dyDescent="0.25">
      <c r="A89" s="1"/>
      <c r="B89" s="19" t="s">
        <v>58</v>
      </c>
      <c r="C89" s="20">
        <v>18.927900000000001</v>
      </c>
      <c r="D89" s="20">
        <v>21.026479999999999</v>
      </c>
      <c r="E89" s="20">
        <v>19.662300000000002</v>
      </c>
      <c r="F89" s="20">
        <f>+E89-D89</f>
        <v>-1.3641799999999975</v>
      </c>
      <c r="G89" s="21">
        <f>+F89/D89*100</f>
        <v>-6.4879142871274578</v>
      </c>
      <c r="H89" s="21">
        <f>+E89-C89</f>
        <v>0.73440000000000083</v>
      </c>
      <c r="I89" s="22">
        <f>+H89/C89*100</f>
        <v>3.8799866863201986</v>
      </c>
    </row>
    <row r="90" spans="1:9" ht="15.75" x14ac:dyDescent="0.25">
      <c r="A90" s="1"/>
      <c r="B90" s="19" t="s">
        <v>59</v>
      </c>
      <c r="C90" s="20">
        <v>6.9806000000000008</v>
      </c>
      <c r="D90" s="20">
        <v>54.502299999999998</v>
      </c>
      <c r="E90" s="20">
        <v>66.26870000000001</v>
      </c>
      <c r="F90" s="20">
        <f>+E90-D90</f>
        <v>11.766400000000012</v>
      </c>
      <c r="G90" s="21">
        <f>+F90/D90*100</f>
        <v>21.588813683092294</v>
      </c>
      <c r="H90" s="21">
        <f>+E90-C90</f>
        <v>59.288100000000007</v>
      </c>
      <c r="I90" s="22">
        <f>+H90/C90*100</f>
        <v>849.32670544079303</v>
      </c>
    </row>
    <row r="91" spans="1:9" ht="15.75" x14ac:dyDescent="0.25">
      <c r="A91" s="1"/>
      <c r="B91" s="14" t="s">
        <v>36</v>
      </c>
      <c r="C91" s="15">
        <f>SUM(C92:C94)</f>
        <v>72.938600000000008</v>
      </c>
      <c r="D91" s="15">
        <f>SUM(D92:D94)</f>
        <v>64.945499999999996</v>
      </c>
      <c r="E91" s="15">
        <f>SUM(E92:E94)</f>
        <v>88.634299999999996</v>
      </c>
      <c r="F91" s="15">
        <f>+E91-D91</f>
        <v>23.688800000000001</v>
      </c>
      <c r="G91" s="16">
        <f>+F91/D91*100</f>
        <v>36.474890485099046</v>
      </c>
      <c r="H91" s="16">
        <f>+E91-C91</f>
        <v>15.695699999999988</v>
      </c>
      <c r="I91" s="17">
        <f>+H91/C91*100</f>
        <v>21.51905849577588</v>
      </c>
    </row>
    <row r="92" spans="1:9" ht="15.75" x14ac:dyDescent="0.25">
      <c r="A92" s="1"/>
      <c r="B92" s="19" t="s">
        <v>37</v>
      </c>
      <c r="C92" s="20">
        <v>14.619399999999999</v>
      </c>
      <c r="D92" s="20">
        <v>6.9569999999999999</v>
      </c>
      <c r="E92" s="20">
        <v>15.050300000000002</v>
      </c>
      <c r="F92" s="20">
        <f>+E92-D92</f>
        <v>8.0933000000000028</v>
      </c>
      <c r="G92" s="21">
        <f>+F92/D92*100</f>
        <v>116.33318959321551</v>
      </c>
      <c r="H92" s="21">
        <f>+E92-C92</f>
        <v>0.43090000000000295</v>
      </c>
      <c r="I92" s="22">
        <f>+H92/C92*100</f>
        <v>2.9474533838598229</v>
      </c>
    </row>
    <row r="93" spans="1:9" ht="15.75" x14ac:dyDescent="0.25">
      <c r="A93" s="1"/>
      <c r="B93" s="19" t="s">
        <v>38</v>
      </c>
      <c r="C93" s="20">
        <v>3.4692999999999996</v>
      </c>
      <c r="D93" s="20">
        <v>0</v>
      </c>
      <c r="E93" s="20">
        <v>3.6631000000000005</v>
      </c>
      <c r="F93" s="20">
        <f>+E93-D93</f>
        <v>3.6631000000000005</v>
      </c>
      <c r="G93" s="23" t="e">
        <f>+F93/D93*100</f>
        <v>#DIV/0!</v>
      </c>
      <c r="H93" s="21">
        <f>+E93-C93</f>
        <v>0.19380000000000086</v>
      </c>
      <c r="I93" s="22">
        <f>+H93/C93*100</f>
        <v>5.5861412965151729</v>
      </c>
    </row>
    <row r="94" spans="1:9" ht="18.75" x14ac:dyDescent="0.25">
      <c r="A94" s="1"/>
      <c r="B94" s="19" t="s">
        <v>39</v>
      </c>
      <c r="C94" s="20">
        <v>54.849900000000012</v>
      </c>
      <c r="D94" s="20">
        <v>57.988499999999995</v>
      </c>
      <c r="E94" s="20">
        <v>69.920899999999989</v>
      </c>
      <c r="F94" s="20">
        <f>+E94-D94</f>
        <v>11.932399999999994</v>
      </c>
      <c r="G94" s="21">
        <f>+F94/D94*100</f>
        <v>20.577183407054839</v>
      </c>
      <c r="H94" s="21">
        <f>+E94-C94</f>
        <v>15.070999999999977</v>
      </c>
      <c r="I94" s="22">
        <f>+H94/C94*100</f>
        <v>27.476804880227629</v>
      </c>
    </row>
    <row r="95" spans="1:9" ht="16.5" thickBot="1" x14ac:dyDescent="0.3">
      <c r="A95" s="1"/>
      <c r="B95" s="26"/>
      <c r="C95" s="27"/>
      <c r="D95" s="27"/>
      <c r="E95" s="27"/>
      <c r="F95" s="27"/>
      <c r="G95" s="27"/>
      <c r="H95" s="27"/>
      <c r="I95" s="28"/>
    </row>
    <row r="96" spans="1:9" x14ac:dyDescent="0.25">
      <c r="B96" s="29"/>
      <c r="C96" s="29"/>
      <c r="D96" s="29"/>
      <c r="E96" s="2"/>
      <c r="F96" s="2"/>
      <c r="G96" s="2"/>
      <c r="H96" s="2"/>
      <c r="I96" s="2"/>
    </row>
    <row r="97" spans="2:9" x14ac:dyDescent="0.25">
      <c r="B97" s="30" t="s">
        <v>49</v>
      </c>
      <c r="C97" s="30"/>
      <c r="D97" s="30"/>
      <c r="E97" s="2"/>
      <c r="F97" s="2"/>
      <c r="G97" s="2"/>
      <c r="H97" s="2"/>
      <c r="I97" s="2"/>
    </row>
    <row r="98" spans="2:9" x14ac:dyDescent="0.25">
      <c r="B98" s="2"/>
      <c r="C98" s="2"/>
      <c r="D98" s="2"/>
      <c r="E98" s="2"/>
      <c r="F98" s="2"/>
      <c r="G98" s="2"/>
      <c r="H98" s="2"/>
      <c r="I98" s="2"/>
    </row>
    <row r="99" spans="2:9" x14ac:dyDescent="0.25">
      <c r="B99" s="37" t="s">
        <v>40</v>
      </c>
      <c r="C99" s="38"/>
      <c r="D99" s="38"/>
      <c r="E99" s="38"/>
      <c r="F99" s="38"/>
      <c r="G99" s="38"/>
      <c r="H99" s="38"/>
      <c r="I99" s="38"/>
    </row>
  </sheetData>
  <mergeCells count="7">
    <mergeCell ref="B5:B6"/>
    <mergeCell ref="D5:I5"/>
    <mergeCell ref="J5:K5"/>
    <mergeCell ref="B48:K48"/>
    <mergeCell ref="B56:B57"/>
    <mergeCell ref="F56:G56"/>
    <mergeCell ref="H56:I56"/>
  </mergeCells>
  <printOptions horizontalCentered="1"/>
  <pageMargins left="0.7" right="0.7" top="0.75" bottom="0.75" header="0.3" footer="0.3"/>
  <pageSetup scale="59" orientation="landscape" r:id="rId1"/>
  <ignoredErrors>
    <ignoredError sqref="C12:H12 I10:I11 I13:I16 I18:I23 I25:I28 I30:I31 I33:I39 I41:I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Carlos Alberto Minero Mendoza</cp:lastModifiedBy>
  <cp:lastPrinted>2018-10-04T17:51:27Z</cp:lastPrinted>
  <dcterms:created xsi:type="dcterms:W3CDTF">2018-10-04T15:08:47Z</dcterms:created>
  <dcterms:modified xsi:type="dcterms:W3CDTF">2018-10-11T19:26:56Z</dcterms:modified>
</cp:coreProperties>
</file>