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inero\Documents\1-Proyectos\AA-LRF\Otras Tareas Extra\Envio Fermin Ingresos\"/>
    </mc:Choice>
  </mc:AlternateContent>
  <bookViews>
    <workbookView xWindow="0" yWindow="0" windowWidth="28800" windowHeight="12135" tabRatio="957"/>
  </bookViews>
  <sheets>
    <sheet name="Enero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4" l="1"/>
  <c r="D61" i="4"/>
  <c r="D60" i="4" s="1"/>
  <c r="D59" i="4" s="1"/>
  <c r="E61" i="4"/>
  <c r="H61" i="4"/>
  <c r="I61" i="4" s="1"/>
  <c r="F62" i="4"/>
  <c r="G62" i="4" s="1"/>
  <c r="H62" i="4"/>
  <c r="I62" i="4" s="1"/>
  <c r="F63" i="4"/>
  <c r="G63" i="4" s="1"/>
  <c r="H63" i="4"/>
  <c r="I63" i="4" s="1"/>
  <c r="C64" i="4"/>
  <c r="D64" i="4"/>
  <c r="E64" i="4"/>
  <c r="F64" i="4" s="1"/>
  <c r="G64" i="4" s="1"/>
  <c r="F65" i="4"/>
  <c r="G65" i="4"/>
  <c r="H65" i="4"/>
  <c r="I65" i="4"/>
  <c r="F66" i="4"/>
  <c r="G66" i="4"/>
  <c r="H66" i="4"/>
  <c r="I66" i="4"/>
  <c r="F67" i="4"/>
  <c r="G67" i="4"/>
  <c r="H67" i="4"/>
  <c r="I67" i="4"/>
  <c r="F68" i="4"/>
  <c r="G68" i="4"/>
  <c r="H68" i="4"/>
  <c r="I68" i="4"/>
  <c r="C69" i="4"/>
  <c r="D69" i="4"/>
  <c r="E69" i="4"/>
  <c r="F69" i="4"/>
  <c r="G69" i="4" s="1"/>
  <c r="H69" i="4"/>
  <c r="I69" i="4" s="1"/>
  <c r="F70" i="4"/>
  <c r="G70" i="4" s="1"/>
  <c r="H70" i="4"/>
  <c r="I70" i="4" s="1"/>
  <c r="F71" i="4"/>
  <c r="G71" i="4" s="1"/>
  <c r="H71" i="4"/>
  <c r="I71" i="4" s="1"/>
  <c r="F72" i="4"/>
  <c r="G72" i="4" s="1"/>
  <c r="H72" i="4"/>
  <c r="I72" i="4" s="1"/>
  <c r="F73" i="4"/>
  <c r="G73" i="4" s="1"/>
  <c r="H73" i="4"/>
  <c r="I73" i="4" s="1"/>
  <c r="F74" i="4"/>
  <c r="G74" i="4" s="1"/>
  <c r="H74" i="4"/>
  <c r="I74" i="4" s="1"/>
  <c r="F75" i="4"/>
  <c r="G75" i="4" s="1"/>
  <c r="H75" i="4"/>
  <c r="I75" i="4" s="1"/>
  <c r="C76" i="4"/>
  <c r="C60" i="4" s="1"/>
  <c r="C59" i="4" s="1"/>
  <c r="D76" i="4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C81" i="4"/>
  <c r="E81" i="4"/>
  <c r="F81" i="4" s="1"/>
  <c r="G81" i="4" s="1"/>
  <c r="F82" i="4"/>
  <c r="G82" i="4"/>
  <c r="H82" i="4"/>
  <c r="I82" i="4"/>
  <c r="F83" i="4"/>
  <c r="G83" i="4"/>
  <c r="H83" i="4"/>
  <c r="I83" i="4"/>
  <c r="C84" i="4"/>
  <c r="D84" i="4"/>
  <c r="E84" i="4"/>
  <c r="F84" i="4"/>
  <c r="G84" i="4" s="1"/>
  <c r="H84" i="4"/>
  <c r="I84" i="4" s="1"/>
  <c r="F85" i="4"/>
  <c r="G85" i="4" s="1"/>
  <c r="H85" i="4"/>
  <c r="I85" i="4" s="1"/>
  <c r="F86" i="4"/>
  <c r="G86" i="4" s="1"/>
  <c r="H86" i="4"/>
  <c r="I86" i="4" s="1"/>
  <c r="F87" i="4"/>
  <c r="G87" i="4" s="1"/>
  <c r="H87" i="4"/>
  <c r="I87" i="4" s="1"/>
  <c r="F88" i="4"/>
  <c r="G88" i="4" s="1"/>
  <c r="H88" i="4"/>
  <c r="I88" i="4" s="1"/>
  <c r="F89" i="4"/>
  <c r="G89" i="4" s="1"/>
  <c r="H89" i="4"/>
  <c r="I89" i="4" s="1"/>
  <c r="F90" i="4"/>
  <c r="G90" i="4" s="1"/>
  <c r="H90" i="4"/>
  <c r="I90" i="4" s="1"/>
  <c r="F91" i="4"/>
  <c r="G91" i="4" s="1"/>
  <c r="H91" i="4"/>
  <c r="I91" i="4" s="1"/>
  <c r="C92" i="4"/>
  <c r="D92" i="4"/>
  <c r="E92" i="4"/>
  <c r="H92" i="4" s="1"/>
  <c r="I92" i="4" s="1"/>
  <c r="F93" i="4"/>
  <c r="G93" i="4"/>
  <c r="H93" i="4"/>
  <c r="I93" i="4"/>
  <c r="F94" i="4"/>
  <c r="G94" i="4"/>
  <c r="H94" i="4"/>
  <c r="I94" i="4"/>
  <c r="F95" i="4"/>
  <c r="G95" i="4"/>
  <c r="H95" i="4"/>
  <c r="I95" i="4"/>
  <c r="F92" i="4" l="1"/>
  <c r="G92" i="4" s="1"/>
  <c r="H81" i="4"/>
  <c r="I81" i="4" s="1"/>
  <c r="H64" i="4"/>
  <c r="I64" i="4" s="1"/>
  <c r="E76" i="4"/>
  <c r="F61" i="4"/>
  <c r="G61" i="4" s="1"/>
  <c r="C40" i="4"/>
  <c r="C32" i="4"/>
  <c r="C29" i="4"/>
  <c r="C24" i="4" s="1"/>
  <c r="C17" i="4"/>
  <c r="C12" i="4"/>
  <c r="C9" i="4"/>
  <c r="D40" i="4"/>
  <c r="D32" i="4"/>
  <c r="E32" i="4" s="1"/>
  <c r="D29" i="4"/>
  <c r="E29" i="4" s="1"/>
  <c r="D17" i="4"/>
  <c r="D12" i="4"/>
  <c r="D9" i="4"/>
  <c r="E43" i="4"/>
  <c r="E42" i="4"/>
  <c r="E41" i="4"/>
  <c r="E39" i="4"/>
  <c r="E38" i="4"/>
  <c r="E37" i="4"/>
  <c r="E36" i="4"/>
  <c r="E35" i="4"/>
  <c r="E34" i="4"/>
  <c r="E33" i="4"/>
  <c r="E31" i="4"/>
  <c r="E30" i="4"/>
  <c r="E28" i="4"/>
  <c r="E27" i="4"/>
  <c r="E26" i="4"/>
  <c r="E25" i="4"/>
  <c r="E23" i="4"/>
  <c r="E22" i="4"/>
  <c r="E21" i="4"/>
  <c r="E20" i="4"/>
  <c r="E19" i="4"/>
  <c r="E18" i="4"/>
  <c r="E16" i="4"/>
  <c r="E15" i="4"/>
  <c r="E14" i="4"/>
  <c r="E13" i="4"/>
  <c r="E11" i="4"/>
  <c r="E10" i="4"/>
  <c r="H76" i="4" l="1"/>
  <c r="I76" i="4" s="1"/>
  <c r="F76" i="4"/>
  <c r="G76" i="4" s="1"/>
  <c r="E60" i="4"/>
  <c r="F15" i="4"/>
  <c r="G15" i="4" s="1"/>
  <c r="F25" i="4"/>
  <c r="G25" i="4" s="1"/>
  <c r="F16" i="4"/>
  <c r="G16" i="4" s="1"/>
  <c r="F21" i="4"/>
  <c r="G21" i="4" s="1"/>
  <c r="F26" i="4"/>
  <c r="G26" i="4" s="1"/>
  <c r="F36" i="4"/>
  <c r="G36" i="4" s="1"/>
  <c r="F13" i="4"/>
  <c r="G13" i="4" s="1"/>
  <c r="F18" i="4"/>
  <c r="G18" i="4" s="1"/>
  <c r="F22" i="4"/>
  <c r="G22" i="4" s="1"/>
  <c r="F27" i="4"/>
  <c r="G27" i="4" s="1"/>
  <c r="F33" i="4"/>
  <c r="G33" i="4" s="1"/>
  <c r="F37" i="4"/>
  <c r="G37" i="4" s="1"/>
  <c r="F42" i="4"/>
  <c r="G42" i="4" s="1"/>
  <c r="F10" i="4"/>
  <c r="G10" i="4" s="1"/>
  <c r="F20" i="4"/>
  <c r="G20" i="4" s="1"/>
  <c r="F30" i="4"/>
  <c r="G30" i="4" s="1"/>
  <c r="F35" i="4"/>
  <c r="G35" i="4" s="1"/>
  <c r="F39" i="4"/>
  <c r="G39" i="4" s="1"/>
  <c r="F11" i="4"/>
  <c r="G11" i="4" s="1"/>
  <c r="F31" i="4"/>
  <c r="G31" i="4" s="1"/>
  <c r="F41" i="4"/>
  <c r="G41" i="4" s="1"/>
  <c r="F14" i="4"/>
  <c r="G14" i="4" s="1"/>
  <c r="F19" i="4"/>
  <c r="G19" i="4" s="1"/>
  <c r="F23" i="4"/>
  <c r="G23" i="4" s="1"/>
  <c r="F28" i="4"/>
  <c r="G28" i="4" s="1"/>
  <c r="F34" i="4"/>
  <c r="G34" i="4" s="1"/>
  <c r="F38" i="4"/>
  <c r="G38" i="4" s="1"/>
  <c r="F43" i="4"/>
  <c r="G43" i="4" s="1"/>
  <c r="F32" i="4"/>
  <c r="G32" i="4" s="1"/>
  <c r="D24" i="4"/>
  <c r="E24" i="4" s="1"/>
  <c r="C8" i="4"/>
  <c r="C7" i="4" s="1"/>
  <c r="F29" i="4"/>
  <c r="G29" i="4" s="1"/>
  <c r="E40" i="4"/>
  <c r="E17" i="4"/>
  <c r="E12" i="4"/>
  <c r="E9" i="4"/>
  <c r="H60" i="4" l="1"/>
  <c r="I60" i="4" s="1"/>
  <c r="E59" i="4"/>
  <c r="F60" i="4"/>
  <c r="G60" i="4" s="1"/>
  <c r="F24" i="4"/>
  <c r="G24" i="4" s="1"/>
  <c r="F12" i="4"/>
  <c r="G12" i="4" s="1"/>
  <c r="F17" i="4"/>
  <c r="G17" i="4" s="1"/>
  <c r="F40" i="4"/>
  <c r="G40" i="4" s="1"/>
  <c r="D8" i="4"/>
  <c r="D7" i="4" s="1"/>
  <c r="E7" i="4" s="1"/>
  <c r="F9" i="4"/>
  <c r="G9" i="4" s="1"/>
  <c r="E8" i="4"/>
  <c r="H59" i="4" l="1"/>
  <c r="I59" i="4" s="1"/>
  <c r="F59" i="4"/>
  <c r="G59" i="4" s="1"/>
  <c r="F8" i="4"/>
  <c r="G8" i="4" s="1"/>
  <c r="F7" i="4"/>
  <c r="G7" i="4" s="1"/>
</calcChain>
</file>

<file path=xl/sharedStrings.xml><?xml version="1.0" encoding="utf-8"?>
<sst xmlns="http://schemas.openxmlformats.org/spreadsheetml/2006/main" count="104" uniqueCount="56">
  <si>
    <t>(Montos en Millones de US$)</t>
  </si>
  <si>
    <t>Concepto</t>
  </si>
  <si>
    <t>Año 2017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</si>
  <si>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</si>
  <si>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</si>
  <si>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</si>
  <si>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</si>
  <si>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</si>
  <si>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</si>
  <si>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</si>
  <si>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</si>
  <si>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</si>
  <si>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</si>
  <si>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</si>
  <si>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</si>
  <si>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</si>
  <si>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</si>
  <si>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</si>
  <si>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</si>
  <si>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</si>
  <si>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</si>
  <si>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</si>
  <si>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</si>
  <si>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</si>
  <si>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</si>
  <si>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</si>
  <si>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</si>
  <si>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</si>
  <si>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</si>
  <si>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</si>
  <si>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</si>
  <si>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</si>
  <si>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</si>
  <si>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</si>
  <si>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</si>
  <si>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</si>
  <si>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</si>
  <si>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</si>
  <si>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</si>
  <si>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</si>
  <si>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</si>
  <si>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</si>
  <si>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</si>
  <si>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INGRESOS CORRIENTES Y CONTRIBUCIONES</t>
  </si>
  <si>
    <t>DERECHOS ARANCELARIOS A LA IMPORT.</t>
  </si>
  <si>
    <t>Fuente: Departamento de Ingresos Bancarios, Dirección General de Tesorería</t>
  </si>
  <si>
    <t>Al  31 Ene.</t>
  </si>
  <si>
    <t>Al   31 Ene.</t>
  </si>
  <si>
    <t>Variac. 17 / Pto. 17</t>
  </si>
  <si>
    <t>Variac. 17 / 16</t>
  </si>
  <si>
    <t>Pto. 2017</t>
  </si>
  <si>
    <t>Año 2016</t>
  </si>
  <si>
    <t>INGRESOS AL  31 DE ENERO DE 2017, VRS EJECUTADO  2016  (Definitivo)</t>
  </si>
  <si>
    <t>COMPARATIVO ACUMULADO AL  31 DE ENERO DE 2017, VRS EJECUTADO  2016 Y PRESUPUESTO 2017 (Definitivo)</t>
  </si>
  <si>
    <t>SEGURIDAD PUBLICA (CESC)</t>
  </si>
  <si>
    <t>SEGURIDAD PUBLICA (Grandes Contribuyentes)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</si>
</sst>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4" fontId="2" fillId="2" borderId="8" xfId="0" applyNumberFormat="1" applyFont="1" applyFill="1" applyBorder="1" applyAlignment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5" fontId="0" fillId="0" borderId="0" xfId="0" applyNumberFormat="1" applyFill="1"/>
    <xf numFmtId="0" fontId="2" fillId="2" borderId="6" xfId="0" applyFont="1" applyFill="1" applyBorder="1"/>
    <xf numFmtId="164" fontId="2" fillId="2" borderId="7" xfId="0" applyNumberFormat="1" applyFont="1" applyFill="1" applyBorder="1"/>
    <xf numFmtId="164" fontId="2" fillId="2" borderId="13" xfId="0" applyNumberFormat="1" applyFont="1" applyFill="1" applyBorder="1"/>
    <xf numFmtId="164" fontId="2" fillId="2" borderId="9" xfId="0" applyNumberFormat="1" applyFont="1" applyFill="1" applyBorder="1"/>
    <xf numFmtId="0" fontId="2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2"/>
    </xf>
    <xf numFmtId="164" fontId="4" fillId="2" borderId="7" xfId="0" applyNumberFormat="1" applyFont="1" applyFill="1" applyBorder="1"/>
    <xf numFmtId="164" fontId="4" fillId="2" borderId="13" xfId="0" applyNumberFormat="1" applyFont="1" applyFill="1" applyBorder="1"/>
    <xf numFmtId="164" fontId="4" fillId="2" borderId="9" xfId="0" applyNumberFormat="1" applyFont="1" applyFill="1" applyBorder="1"/>
    <xf numFmtId="164" fontId="5" fillId="2" borderId="13" xfId="0" applyNumberFormat="1" applyFont="1" applyFill="1" applyBorder="1"/>
    <xf numFmtId="164" fontId="5" fillId="2" borderId="9" xfId="0" applyNumberFormat="1" applyFont="1" applyFill="1" applyBorder="1"/>
    <xf numFmtId="0" fontId="4" fillId="2" borderId="6" xfId="0" applyFont="1" applyFill="1" applyBorder="1" applyAlignment="1">
      <alignment horizontal="left" indent="3"/>
    </xf>
    <xf numFmtId="0" fontId="2" fillId="2" borderId="14" xfId="0" applyFont="1" applyFill="1" applyBorder="1"/>
    <xf numFmtId="164" fontId="2" fillId="2" borderId="15" xfId="0" applyNumberFormat="1" applyFont="1" applyFill="1" applyBorder="1"/>
    <xf numFmtId="164" fontId="7" fillId="2" borderId="16" xfId="0" applyNumberFormat="1" applyFont="1" applyFill="1" applyBorder="1"/>
    <xf numFmtId="0" fontId="1" fillId="2" borderId="0" xfId="0" applyFont="1" applyFill="1"/>
    <xf numFmtId="0" fontId="8" fillId="2" borderId="0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00"/>
  <sheetViews>
    <sheetView showGridLines="0" tabSelected="1" zoomScale="80" zoomScaleNormal="80" workbookViewId="0"/>
  </sheetViews>
  <sheetFormatPr baseColWidth="10" defaultRowHeight="15" x14ac:dyDescent="0.25"/>
  <cols>
    <col min="2" max="2" width="59.5703125" customWidth="1"/>
    <col min="3" max="9" width="13.42578125" customWidth="1"/>
    <col min="10" max="10" width="13.7109375" bestFit="1" customWidth="1"/>
    <col min="247" max="247" width="59.5703125" customWidth="1"/>
    <col min="248" max="248" width="10.7109375" customWidth="1"/>
    <col min="249" max="250" width="7.85546875" customWidth="1"/>
    <col min="251" max="251" width="8" customWidth="1"/>
    <col min="252" max="257" width="7.7109375" customWidth="1"/>
    <col min="258" max="260" width="0" hidden="1" customWidth="1"/>
    <col min="261" max="261" width="10.7109375" customWidth="1"/>
    <col min="262" max="263" width="9.7109375" customWidth="1"/>
    <col min="266" max="266" width="13.7109375" bestFit="1" customWidth="1"/>
    <col min="503" max="503" width="59.5703125" customWidth="1"/>
    <col min="504" max="504" width="10.7109375" customWidth="1"/>
    <col min="505" max="506" width="7.85546875" customWidth="1"/>
    <col min="507" max="507" width="8" customWidth="1"/>
    <col min="508" max="513" width="7.7109375" customWidth="1"/>
    <col min="514" max="516" width="0" hidden="1" customWidth="1"/>
    <col min="517" max="517" width="10.7109375" customWidth="1"/>
    <col min="518" max="519" width="9.7109375" customWidth="1"/>
    <col min="522" max="522" width="13.7109375" bestFit="1" customWidth="1"/>
    <col min="759" max="759" width="59.5703125" customWidth="1"/>
    <col min="760" max="760" width="10.7109375" customWidth="1"/>
    <col min="761" max="762" width="7.85546875" customWidth="1"/>
    <col min="763" max="763" width="8" customWidth="1"/>
    <col min="764" max="769" width="7.7109375" customWidth="1"/>
    <col min="770" max="772" width="0" hidden="1" customWidth="1"/>
    <col min="773" max="773" width="10.7109375" customWidth="1"/>
    <col min="774" max="775" width="9.7109375" customWidth="1"/>
    <col min="778" max="778" width="13.7109375" bestFit="1" customWidth="1"/>
    <col min="1015" max="1015" width="59.5703125" customWidth="1"/>
    <col min="1016" max="1016" width="10.7109375" customWidth="1"/>
    <col min="1017" max="1018" width="7.85546875" customWidth="1"/>
    <col min="1019" max="1019" width="8" customWidth="1"/>
    <col min="1020" max="1025" width="7.7109375" customWidth="1"/>
    <col min="1026" max="1028" width="0" hidden="1" customWidth="1"/>
    <col min="1029" max="1029" width="10.7109375" customWidth="1"/>
    <col min="1030" max="1031" width="9.7109375" customWidth="1"/>
    <col min="1034" max="1034" width="13.7109375" bestFit="1" customWidth="1"/>
    <col min="1271" max="1271" width="59.5703125" customWidth="1"/>
    <col min="1272" max="1272" width="10.7109375" customWidth="1"/>
    <col min="1273" max="1274" width="7.85546875" customWidth="1"/>
    <col min="1275" max="1275" width="8" customWidth="1"/>
    <col min="1276" max="1281" width="7.7109375" customWidth="1"/>
    <col min="1282" max="1284" width="0" hidden="1" customWidth="1"/>
    <col min="1285" max="1285" width="10.7109375" customWidth="1"/>
    <col min="1286" max="1287" width="9.7109375" customWidth="1"/>
    <col min="1290" max="1290" width="13.7109375" bestFit="1" customWidth="1"/>
    <col min="1527" max="1527" width="59.5703125" customWidth="1"/>
    <col min="1528" max="1528" width="10.7109375" customWidth="1"/>
    <col min="1529" max="1530" width="7.85546875" customWidth="1"/>
    <col min="1531" max="1531" width="8" customWidth="1"/>
    <col min="1532" max="1537" width="7.7109375" customWidth="1"/>
    <col min="1538" max="1540" width="0" hidden="1" customWidth="1"/>
    <col min="1541" max="1541" width="10.7109375" customWidth="1"/>
    <col min="1542" max="1543" width="9.7109375" customWidth="1"/>
    <col min="1546" max="1546" width="13.7109375" bestFit="1" customWidth="1"/>
    <col min="1783" max="1783" width="59.5703125" customWidth="1"/>
    <col min="1784" max="1784" width="10.7109375" customWidth="1"/>
    <col min="1785" max="1786" width="7.85546875" customWidth="1"/>
    <col min="1787" max="1787" width="8" customWidth="1"/>
    <col min="1788" max="1793" width="7.7109375" customWidth="1"/>
    <col min="1794" max="1796" width="0" hidden="1" customWidth="1"/>
    <col min="1797" max="1797" width="10.7109375" customWidth="1"/>
    <col min="1798" max="1799" width="9.7109375" customWidth="1"/>
    <col min="1802" max="1802" width="13.7109375" bestFit="1" customWidth="1"/>
    <col min="2039" max="2039" width="59.5703125" customWidth="1"/>
    <col min="2040" max="2040" width="10.7109375" customWidth="1"/>
    <col min="2041" max="2042" width="7.85546875" customWidth="1"/>
    <col min="2043" max="2043" width="8" customWidth="1"/>
    <col min="2044" max="2049" width="7.7109375" customWidth="1"/>
    <col min="2050" max="2052" width="0" hidden="1" customWidth="1"/>
    <col min="2053" max="2053" width="10.7109375" customWidth="1"/>
    <col min="2054" max="2055" width="9.7109375" customWidth="1"/>
    <col min="2058" max="2058" width="13.7109375" bestFit="1" customWidth="1"/>
    <col min="2295" max="2295" width="59.5703125" customWidth="1"/>
    <col min="2296" max="2296" width="10.7109375" customWidth="1"/>
    <col min="2297" max="2298" width="7.85546875" customWidth="1"/>
    <col min="2299" max="2299" width="8" customWidth="1"/>
    <col min="2300" max="2305" width="7.7109375" customWidth="1"/>
    <col min="2306" max="2308" width="0" hidden="1" customWidth="1"/>
    <col min="2309" max="2309" width="10.7109375" customWidth="1"/>
    <col min="2310" max="2311" width="9.7109375" customWidth="1"/>
    <col min="2314" max="2314" width="13.7109375" bestFit="1" customWidth="1"/>
    <col min="2551" max="2551" width="59.5703125" customWidth="1"/>
    <col min="2552" max="2552" width="10.7109375" customWidth="1"/>
    <col min="2553" max="2554" width="7.85546875" customWidth="1"/>
    <col min="2555" max="2555" width="8" customWidth="1"/>
    <col min="2556" max="2561" width="7.7109375" customWidth="1"/>
    <col min="2562" max="2564" width="0" hidden="1" customWidth="1"/>
    <col min="2565" max="2565" width="10.7109375" customWidth="1"/>
    <col min="2566" max="2567" width="9.7109375" customWidth="1"/>
    <col min="2570" max="2570" width="13.7109375" bestFit="1" customWidth="1"/>
    <col min="2807" max="2807" width="59.5703125" customWidth="1"/>
    <col min="2808" max="2808" width="10.7109375" customWidth="1"/>
    <col min="2809" max="2810" width="7.85546875" customWidth="1"/>
    <col min="2811" max="2811" width="8" customWidth="1"/>
    <col min="2812" max="2817" width="7.7109375" customWidth="1"/>
    <col min="2818" max="2820" width="0" hidden="1" customWidth="1"/>
    <col min="2821" max="2821" width="10.7109375" customWidth="1"/>
    <col min="2822" max="2823" width="9.7109375" customWidth="1"/>
    <col min="2826" max="2826" width="13.7109375" bestFit="1" customWidth="1"/>
    <col min="3063" max="3063" width="59.5703125" customWidth="1"/>
    <col min="3064" max="3064" width="10.7109375" customWidth="1"/>
    <col min="3065" max="3066" width="7.85546875" customWidth="1"/>
    <col min="3067" max="3067" width="8" customWidth="1"/>
    <col min="3068" max="3073" width="7.7109375" customWidth="1"/>
    <col min="3074" max="3076" width="0" hidden="1" customWidth="1"/>
    <col min="3077" max="3077" width="10.7109375" customWidth="1"/>
    <col min="3078" max="3079" width="9.7109375" customWidth="1"/>
    <col min="3082" max="3082" width="13.7109375" bestFit="1" customWidth="1"/>
    <col min="3319" max="3319" width="59.5703125" customWidth="1"/>
    <col min="3320" max="3320" width="10.7109375" customWidth="1"/>
    <col min="3321" max="3322" width="7.85546875" customWidth="1"/>
    <col min="3323" max="3323" width="8" customWidth="1"/>
    <col min="3324" max="3329" width="7.7109375" customWidth="1"/>
    <col min="3330" max="3332" width="0" hidden="1" customWidth="1"/>
    <col min="3333" max="3333" width="10.7109375" customWidth="1"/>
    <col min="3334" max="3335" width="9.7109375" customWidth="1"/>
    <col min="3338" max="3338" width="13.7109375" bestFit="1" customWidth="1"/>
    <col min="3575" max="3575" width="59.5703125" customWidth="1"/>
    <col min="3576" max="3576" width="10.7109375" customWidth="1"/>
    <col min="3577" max="3578" width="7.85546875" customWidth="1"/>
    <col min="3579" max="3579" width="8" customWidth="1"/>
    <col min="3580" max="3585" width="7.7109375" customWidth="1"/>
    <col min="3586" max="3588" width="0" hidden="1" customWidth="1"/>
    <col min="3589" max="3589" width="10.7109375" customWidth="1"/>
    <col min="3590" max="3591" width="9.7109375" customWidth="1"/>
    <col min="3594" max="3594" width="13.7109375" bestFit="1" customWidth="1"/>
    <col min="3831" max="3831" width="59.5703125" customWidth="1"/>
    <col min="3832" max="3832" width="10.7109375" customWidth="1"/>
    <col min="3833" max="3834" width="7.85546875" customWidth="1"/>
    <col min="3835" max="3835" width="8" customWidth="1"/>
    <col min="3836" max="3841" width="7.7109375" customWidth="1"/>
    <col min="3842" max="3844" width="0" hidden="1" customWidth="1"/>
    <col min="3845" max="3845" width="10.7109375" customWidth="1"/>
    <col min="3846" max="3847" width="9.7109375" customWidth="1"/>
    <col min="3850" max="3850" width="13.7109375" bestFit="1" customWidth="1"/>
    <col min="4087" max="4087" width="59.5703125" customWidth="1"/>
    <col min="4088" max="4088" width="10.7109375" customWidth="1"/>
    <col min="4089" max="4090" width="7.85546875" customWidth="1"/>
    <col min="4091" max="4091" width="8" customWidth="1"/>
    <col min="4092" max="4097" width="7.7109375" customWidth="1"/>
    <col min="4098" max="4100" width="0" hidden="1" customWidth="1"/>
    <col min="4101" max="4101" width="10.7109375" customWidth="1"/>
    <col min="4102" max="4103" width="9.7109375" customWidth="1"/>
    <col min="4106" max="4106" width="13.7109375" bestFit="1" customWidth="1"/>
    <col min="4343" max="4343" width="59.5703125" customWidth="1"/>
    <col min="4344" max="4344" width="10.7109375" customWidth="1"/>
    <col min="4345" max="4346" width="7.85546875" customWidth="1"/>
    <col min="4347" max="4347" width="8" customWidth="1"/>
    <col min="4348" max="4353" width="7.7109375" customWidth="1"/>
    <col min="4354" max="4356" width="0" hidden="1" customWidth="1"/>
    <col min="4357" max="4357" width="10.7109375" customWidth="1"/>
    <col min="4358" max="4359" width="9.7109375" customWidth="1"/>
    <col min="4362" max="4362" width="13.7109375" bestFit="1" customWidth="1"/>
    <col min="4599" max="4599" width="59.5703125" customWidth="1"/>
    <col min="4600" max="4600" width="10.7109375" customWidth="1"/>
    <col min="4601" max="4602" width="7.85546875" customWidth="1"/>
    <col min="4603" max="4603" width="8" customWidth="1"/>
    <col min="4604" max="4609" width="7.7109375" customWidth="1"/>
    <col min="4610" max="4612" width="0" hidden="1" customWidth="1"/>
    <col min="4613" max="4613" width="10.7109375" customWidth="1"/>
    <col min="4614" max="4615" width="9.7109375" customWidth="1"/>
    <col min="4618" max="4618" width="13.7109375" bestFit="1" customWidth="1"/>
    <col min="4855" max="4855" width="59.5703125" customWidth="1"/>
    <col min="4856" max="4856" width="10.7109375" customWidth="1"/>
    <col min="4857" max="4858" width="7.85546875" customWidth="1"/>
    <col min="4859" max="4859" width="8" customWidth="1"/>
    <col min="4860" max="4865" width="7.7109375" customWidth="1"/>
    <col min="4866" max="4868" width="0" hidden="1" customWidth="1"/>
    <col min="4869" max="4869" width="10.7109375" customWidth="1"/>
    <col min="4870" max="4871" width="9.7109375" customWidth="1"/>
    <col min="4874" max="4874" width="13.7109375" bestFit="1" customWidth="1"/>
    <col min="5111" max="5111" width="59.5703125" customWidth="1"/>
    <col min="5112" max="5112" width="10.7109375" customWidth="1"/>
    <col min="5113" max="5114" width="7.85546875" customWidth="1"/>
    <col min="5115" max="5115" width="8" customWidth="1"/>
    <col min="5116" max="5121" width="7.7109375" customWidth="1"/>
    <col min="5122" max="5124" width="0" hidden="1" customWidth="1"/>
    <col min="5125" max="5125" width="10.7109375" customWidth="1"/>
    <col min="5126" max="5127" width="9.7109375" customWidth="1"/>
    <col min="5130" max="5130" width="13.7109375" bestFit="1" customWidth="1"/>
    <col min="5367" max="5367" width="59.5703125" customWidth="1"/>
    <col min="5368" max="5368" width="10.7109375" customWidth="1"/>
    <col min="5369" max="5370" width="7.85546875" customWidth="1"/>
    <col min="5371" max="5371" width="8" customWidth="1"/>
    <col min="5372" max="5377" width="7.7109375" customWidth="1"/>
    <col min="5378" max="5380" width="0" hidden="1" customWidth="1"/>
    <col min="5381" max="5381" width="10.7109375" customWidth="1"/>
    <col min="5382" max="5383" width="9.7109375" customWidth="1"/>
    <col min="5386" max="5386" width="13.7109375" bestFit="1" customWidth="1"/>
    <col min="5623" max="5623" width="59.5703125" customWidth="1"/>
    <col min="5624" max="5624" width="10.7109375" customWidth="1"/>
    <col min="5625" max="5626" width="7.85546875" customWidth="1"/>
    <col min="5627" max="5627" width="8" customWidth="1"/>
    <col min="5628" max="5633" width="7.7109375" customWidth="1"/>
    <col min="5634" max="5636" width="0" hidden="1" customWidth="1"/>
    <col min="5637" max="5637" width="10.7109375" customWidth="1"/>
    <col min="5638" max="5639" width="9.7109375" customWidth="1"/>
    <col min="5642" max="5642" width="13.7109375" bestFit="1" customWidth="1"/>
    <col min="5879" max="5879" width="59.5703125" customWidth="1"/>
    <col min="5880" max="5880" width="10.7109375" customWidth="1"/>
    <col min="5881" max="5882" width="7.85546875" customWidth="1"/>
    <col min="5883" max="5883" width="8" customWidth="1"/>
    <col min="5884" max="5889" width="7.7109375" customWidth="1"/>
    <col min="5890" max="5892" width="0" hidden="1" customWidth="1"/>
    <col min="5893" max="5893" width="10.7109375" customWidth="1"/>
    <col min="5894" max="5895" width="9.7109375" customWidth="1"/>
    <col min="5898" max="5898" width="13.7109375" bestFit="1" customWidth="1"/>
    <col min="6135" max="6135" width="59.5703125" customWidth="1"/>
    <col min="6136" max="6136" width="10.7109375" customWidth="1"/>
    <col min="6137" max="6138" width="7.85546875" customWidth="1"/>
    <col min="6139" max="6139" width="8" customWidth="1"/>
    <col min="6140" max="6145" width="7.7109375" customWidth="1"/>
    <col min="6146" max="6148" width="0" hidden="1" customWidth="1"/>
    <col min="6149" max="6149" width="10.7109375" customWidth="1"/>
    <col min="6150" max="6151" width="9.7109375" customWidth="1"/>
    <col min="6154" max="6154" width="13.7109375" bestFit="1" customWidth="1"/>
    <col min="6391" max="6391" width="59.5703125" customWidth="1"/>
    <col min="6392" max="6392" width="10.7109375" customWidth="1"/>
    <col min="6393" max="6394" width="7.85546875" customWidth="1"/>
    <col min="6395" max="6395" width="8" customWidth="1"/>
    <col min="6396" max="6401" width="7.7109375" customWidth="1"/>
    <col min="6402" max="6404" width="0" hidden="1" customWidth="1"/>
    <col min="6405" max="6405" width="10.7109375" customWidth="1"/>
    <col min="6406" max="6407" width="9.7109375" customWidth="1"/>
    <col min="6410" max="6410" width="13.7109375" bestFit="1" customWidth="1"/>
    <col min="6647" max="6647" width="59.5703125" customWidth="1"/>
    <col min="6648" max="6648" width="10.7109375" customWidth="1"/>
    <col min="6649" max="6650" width="7.85546875" customWidth="1"/>
    <col min="6651" max="6651" width="8" customWidth="1"/>
    <col min="6652" max="6657" width="7.7109375" customWidth="1"/>
    <col min="6658" max="6660" width="0" hidden="1" customWidth="1"/>
    <col min="6661" max="6661" width="10.7109375" customWidth="1"/>
    <col min="6662" max="6663" width="9.7109375" customWidth="1"/>
    <col min="6666" max="6666" width="13.7109375" bestFit="1" customWidth="1"/>
    <col min="6903" max="6903" width="59.5703125" customWidth="1"/>
    <col min="6904" max="6904" width="10.7109375" customWidth="1"/>
    <col min="6905" max="6906" width="7.85546875" customWidth="1"/>
    <col min="6907" max="6907" width="8" customWidth="1"/>
    <col min="6908" max="6913" width="7.7109375" customWidth="1"/>
    <col min="6914" max="6916" width="0" hidden="1" customWidth="1"/>
    <col min="6917" max="6917" width="10.7109375" customWidth="1"/>
    <col min="6918" max="6919" width="9.7109375" customWidth="1"/>
    <col min="6922" max="6922" width="13.7109375" bestFit="1" customWidth="1"/>
    <col min="7159" max="7159" width="59.5703125" customWidth="1"/>
    <col min="7160" max="7160" width="10.7109375" customWidth="1"/>
    <col min="7161" max="7162" width="7.85546875" customWidth="1"/>
    <col min="7163" max="7163" width="8" customWidth="1"/>
    <col min="7164" max="7169" width="7.7109375" customWidth="1"/>
    <col min="7170" max="7172" width="0" hidden="1" customWidth="1"/>
    <col min="7173" max="7173" width="10.7109375" customWidth="1"/>
    <col min="7174" max="7175" width="9.7109375" customWidth="1"/>
    <col min="7178" max="7178" width="13.7109375" bestFit="1" customWidth="1"/>
    <col min="7415" max="7415" width="59.5703125" customWidth="1"/>
    <col min="7416" max="7416" width="10.7109375" customWidth="1"/>
    <col min="7417" max="7418" width="7.85546875" customWidth="1"/>
    <col min="7419" max="7419" width="8" customWidth="1"/>
    <col min="7420" max="7425" width="7.7109375" customWidth="1"/>
    <col min="7426" max="7428" width="0" hidden="1" customWidth="1"/>
    <col min="7429" max="7429" width="10.7109375" customWidth="1"/>
    <col min="7430" max="7431" width="9.7109375" customWidth="1"/>
    <col min="7434" max="7434" width="13.7109375" bestFit="1" customWidth="1"/>
    <col min="7671" max="7671" width="59.5703125" customWidth="1"/>
    <col min="7672" max="7672" width="10.7109375" customWidth="1"/>
    <col min="7673" max="7674" width="7.85546875" customWidth="1"/>
    <col min="7675" max="7675" width="8" customWidth="1"/>
    <col min="7676" max="7681" width="7.7109375" customWidth="1"/>
    <col min="7682" max="7684" width="0" hidden="1" customWidth="1"/>
    <col min="7685" max="7685" width="10.7109375" customWidth="1"/>
    <col min="7686" max="7687" width="9.7109375" customWidth="1"/>
    <col min="7690" max="7690" width="13.7109375" bestFit="1" customWidth="1"/>
    <col min="7927" max="7927" width="59.5703125" customWidth="1"/>
    <col min="7928" max="7928" width="10.7109375" customWidth="1"/>
    <col min="7929" max="7930" width="7.85546875" customWidth="1"/>
    <col min="7931" max="7931" width="8" customWidth="1"/>
    <col min="7932" max="7937" width="7.7109375" customWidth="1"/>
    <col min="7938" max="7940" width="0" hidden="1" customWidth="1"/>
    <col min="7941" max="7941" width="10.7109375" customWidth="1"/>
    <col min="7942" max="7943" width="9.7109375" customWidth="1"/>
    <col min="7946" max="7946" width="13.7109375" bestFit="1" customWidth="1"/>
    <col min="8183" max="8183" width="59.5703125" customWidth="1"/>
    <col min="8184" max="8184" width="10.7109375" customWidth="1"/>
    <col min="8185" max="8186" width="7.85546875" customWidth="1"/>
    <col min="8187" max="8187" width="8" customWidth="1"/>
    <col min="8188" max="8193" width="7.7109375" customWidth="1"/>
    <col min="8194" max="8196" width="0" hidden="1" customWidth="1"/>
    <col min="8197" max="8197" width="10.7109375" customWidth="1"/>
    <col min="8198" max="8199" width="9.7109375" customWidth="1"/>
    <col min="8202" max="8202" width="13.7109375" bestFit="1" customWidth="1"/>
    <col min="8439" max="8439" width="59.5703125" customWidth="1"/>
    <col min="8440" max="8440" width="10.7109375" customWidth="1"/>
    <col min="8441" max="8442" width="7.85546875" customWidth="1"/>
    <col min="8443" max="8443" width="8" customWidth="1"/>
    <col min="8444" max="8449" width="7.7109375" customWidth="1"/>
    <col min="8450" max="8452" width="0" hidden="1" customWidth="1"/>
    <col min="8453" max="8453" width="10.7109375" customWidth="1"/>
    <col min="8454" max="8455" width="9.7109375" customWidth="1"/>
    <col min="8458" max="8458" width="13.7109375" bestFit="1" customWidth="1"/>
    <col min="8695" max="8695" width="59.5703125" customWidth="1"/>
    <col min="8696" max="8696" width="10.7109375" customWidth="1"/>
    <col min="8697" max="8698" width="7.85546875" customWidth="1"/>
    <col min="8699" max="8699" width="8" customWidth="1"/>
    <col min="8700" max="8705" width="7.7109375" customWidth="1"/>
    <col min="8706" max="8708" width="0" hidden="1" customWidth="1"/>
    <col min="8709" max="8709" width="10.7109375" customWidth="1"/>
    <col min="8710" max="8711" width="9.7109375" customWidth="1"/>
    <col min="8714" max="8714" width="13.7109375" bestFit="1" customWidth="1"/>
    <col min="8951" max="8951" width="59.5703125" customWidth="1"/>
    <col min="8952" max="8952" width="10.7109375" customWidth="1"/>
    <col min="8953" max="8954" width="7.85546875" customWidth="1"/>
    <col min="8955" max="8955" width="8" customWidth="1"/>
    <col min="8956" max="8961" width="7.7109375" customWidth="1"/>
    <col min="8962" max="8964" width="0" hidden="1" customWidth="1"/>
    <col min="8965" max="8965" width="10.7109375" customWidth="1"/>
    <col min="8966" max="8967" width="9.7109375" customWidth="1"/>
    <col min="8970" max="8970" width="13.7109375" bestFit="1" customWidth="1"/>
    <col min="9207" max="9207" width="59.5703125" customWidth="1"/>
    <col min="9208" max="9208" width="10.7109375" customWidth="1"/>
    <col min="9209" max="9210" width="7.85546875" customWidth="1"/>
    <col min="9211" max="9211" width="8" customWidth="1"/>
    <col min="9212" max="9217" width="7.7109375" customWidth="1"/>
    <col min="9218" max="9220" width="0" hidden="1" customWidth="1"/>
    <col min="9221" max="9221" width="10.7109375" customWidth="1"/>
    <col min="9222" max="9223" width="9.7109375" customWidth="1"/>
    <col min="9226" max="9226" width="13.7109375" bestFit="1" customWidth="1"/>
    <col min="9463" max="9463" width="59.5703125" customWidth="1"/>
    <col min="9464" max="9464" width="10.7109375" customWidth="1"/>
    <col min="9465" max="9466" width="7.85546875" customWidth="1"/>
    <col min="9467" max="9467" width="8" customWidth="1"/>
    <col min="9468" max="9473" width="7.7109375" customWidth="1"/>
    <col min="9474" max="9476" width="0" hidden="1" customWidth="1"/>
    <col min="9477" max="9477" width="10.7109375" customWidth="1"/>
    <col min="9478" max="9479" width="9.7109375" customWidth="1"/>
    <col min="9482" max="9482" width="13.7109375" bestFit="1" customWidth="1"/>
    <col min="9719" max="9719" width="59.5703125" customWidth="1"/>
    <col min="9720" max="9720" width="10.7109375" customWidth="1"/>
    <col min="9721" max="9722" width="7.85546875" customWidth="1"/>
    <col min="9723" max="9723" width="8" customWidth="1"/>
    <col min="9724" max="9729" width="7.7109375" customWidth="1"/>
    <col min="9730" max="9732" width="0" hidden="1" customWidth="1"/>
    <col min="9733" max="9733" width="10.7109375" customWidth="1"/>
    <col min="9734" max="9735" width="9.7109375" customWidth="1"/>
    <col min="9738" max="9738" width="13.7109375" bestFit="1" customWidth="1"/>
    <col min="9975" max="9975" width="59.5703125" customWidth="1"/>
    <col min="9976" max="9976" width="10.7109375" customWidth="1"/>
    <col min="9977" max="9978" width="7.85546875" customWidth="1"/>
    <col min="9979" max="9979" width="8" customWidth="1"/>
    <col min="9980" max="9985" width="7.7109375" customWidth="1"/>
    <col min="9986" max="9988" width="0" hidden="1" customWidth="1"/>
    <col min="9989" max="9989" width="10.7109375" customWidth="1"/>
    <col min="9990" max="9991" width="9.7109375" customWidth="1"/>
    <col min="9994" max="9994" width="13.7109375" bestFit="1" customWidth="1"/>
    <col min="10231" max="10231" width="59.5703125" customWidth="1"/>
    <col min="10232" max="10232" width="10.7109375" customWidth="1"/>
    <col min="10233" max="10234" width="7.85546875" customWidth="1"/>
    <col min="10235" max="10235" width="8" customWidth="1"/>
    <col min="10236" max="10241" width="7.7109375" customWidth="1"/>
    <col min="10242" max="10244" width="0" hidden="1" customWidth="1"/>
    <col min="10245" max="10245" width="10.7109375" customWidth="1"/>
    <col min="10246" max="10247" width="9.7109375" customWidth="1"/>
    <col min="10250" max="10250" width="13.7109375" bestFit="1" customWidth="1"/>
    <col min="10487" max="10487" width="59.5703125" customWidth="1"/>
    <col min="10488" max="10488" width="10.7109375" customWidth="1"/>
    <col min="10489" max="10490" width="7.85546875" customWidth="1"/>
    <col min="10491" max="10491" width="8" customWidth="1"/>
    <col min="10492" max="10497" width="7.7109375" customWidth="1"/>
    <col min="10498" max="10500" width="0" hidden="1" customWidth="1"/>
    <col min="10501" max="10501" width="10.7109375" customWidth="1"/>
    <col min="10502" max="10503" width="9.7109375" customWidth="1"/>
    <col min="10506" max="10506" width="13.7109375" bestFit="1" customWidth="1"/>
    <col min="10743" max="10743" width="59.5703125" customWidth="1"/>
    <col min="10744" max="10744" width="10.7109375" customWidth="1"/>
    <col min="10745" max="10746" width="7.85546875" customWidth="1"/>
    <col min="10747" max="10747" width="8" customWidth="1"/>
    <col min="10748" max="10753" width="7.7109375" customWidth="1"/>
    <col min="10754" max="10756" width="0" hidden="1" customWidth="1"/>
    <col min="10757" max="10757" width="10.7109375" customWidth="1"/>
    <col min="10758" max="10759" width="9.7109375" customWidth="1"/>
    <col min="10762" max="10762" width="13.7109375" bestFit="1" customWidth="1"/>
    <col min="10999" max="10999" width="59.5703125" customWidth="1"/>
    <col min="11000" max="11000" width="10.7109375" customWidth="1"/>
    <col min="11001" max="11002" width="7.85546875" customWidth="1"/>
    <col min="11003" max="11003" width="8" customWidth="1"/>
    <col min="11004" max="11009" width="7.7109375" customWidth="1"/>
    <col min="11010" max="11012" width="0" hidden="1" customWidth="1"/>
    <col min="11013" max="11013" width="10.7109375" customWidth="1"/>
    <col min="11014" max="11015" width="9.7109375" customWidth="1"/>
    <col min="11018" max="11018" width="13.7109375" bestFit="1" customWidth="1"/>
    <col min="11255" max="11255" width="59.5703125" customWidth="1"/>
    <col min="11256" max="11256" width="10.7109375" customWidth="1"/>
    <col min="11257" max="11258" width="7.85546875" customWidth="1"/>
    <col min="11259" max="11259" width="8" customWidth="1"/>
    <col min="11260" max="11265" width="7.7109375" customWidth="1"/>
    <col min="11266" max="11268" width="0" hidden="1" customWidth="1"/>
    <col min="11269" max="11269" width="10.7109375" customWidth="1"/>
    <col min="11270" max="11271" width="9.7109375" customWidth="1"/>
    <col min="11274" max="11274" width="13.7109375" bestFit="1" customWidth="1"/>
    <col min="11511" max="11511" width="59.5703125" customWidth="1"/>
    <col min="11512" max="11512" width="10.7109375" customWidth="1"/>
    <col min="11513" max="11514" width="7.85546875" customWidth="1"/>
    <col min="11515" max="11515" width="8" customWidth="1"/>
    <col min="11516" max="11521" width="7.7109375" customWidth="1"/>
    <col min="11522" max="11524" width="0" hidden="1" customWidth="1"/>
    <col min="11525" max="11525" width="10.7109375" customWidth="1"/>
    <col min="11526" max="11527" width="9.7109375" customWidth="1"/>
    <col min="11530" max="11530" width="13.7109375" bestFit="1" customWidth="1"/>
    <col min="11767" max="11767" width="59.5703125" customWidth="1"/>
    <col min="11768" max="11768" width="10.7109375" customWidth="1"/>
    <col min="11769" max="11770" width="7.85546875" customWidth="1"/>
    <col min="11771" max="11771" width="8" customWidth="1"/>
    <col min="11772" max="11777" width="7.7109375" customWidth="1"/>
    <col min="11778" max="11780" width="0" hidden="1" customWidth="1"/>
    <col min="11781" max="11781" width="10.7109375" customWidth="1"/>
    <col min="11782" max="11783" width="9.7109375" customWidth="1"/>
    <col min="11786" max="11786" width="13.7109375" bestFit="1" customWidth="1"/>
    <col min="12023" max="12023" width="59.5703125" customWidth="1"/>
    <col min="12024" max="12024" width="10.7109375" customWidth="1"/>
    <col min="12025" max="12026" width="7.85546875" customWidth="1"/>
    <col min="12027" max="12027" width="8" customWidth="1"/>
    <col min="12028" max="12033" width="7.7109375" customWidth="1"/>
    <col min="12034" max="12036" width="0" hidden="1" customWidth="1"/>
    <col min="12037" max="12037" width="10.7109375" customWidth="1"/>
    <col min="12038" max="12039" width="9.7109375" customWidth="1"/>
    <col min="12042" max="12042" width="13.7109375" bestFit="1" customWidth="1"/>
    <col min="12279" max="12279" width="59.5703125" customWidth="1"/>
    <col min="12280" max="12280" width="10.7109375" customWidth="1"/>
    <col min="12281" max="12282" width="7.85546875" customWidth="1"/>
    <col min="12283" max="12283" width="8" customWidth="1"/>
    <col min="12284" max="12289" width="7.7109375" customWidth="1"/>
    <col min="12290" max="12292" width="0" hidden="1" customWidth="1"/>
    <col min="12293" max="12293" width="10.7109375" customWidth="1"/>
    <col min="12294" max="12295" width="9.7109375" customWidth="1"/>
    <col min="12298" max="12298" width="13.7109375" bestFit="1" customWidth="1"/>
    <col min="12535" max="12535" width="59.5703125" customWidth="1"/>
    <col min="12536" max="12536" width="10.7109375" customWidth="1"/>
    <col min="12537" max="12538" width="7.85546875" customWidth="1"/>
    <col min="12539" max="12539" width="8" customWidth="1"/>
    <col min="12540" max="12545" width="7.7109375" customWidth="1"/>
    <col min="12546" max="12548" width="0" hidden="1" customWidth="1"/>
    <col min="12549" max="12549" width="10.7109375" customWidth="1"/>
    <col min="12550" max="12551" width="9.7109375" customWidth="1"/>
    <col min="12554" max="12554" width="13.7109375" bestFit="1" customWidth="1"/>
    <col min="12791" max="12791" width="59.5703125" customWidth="1"/>
    <col min="12792" max="12792" width="10.7109375" customWidth="1"/>
    <col min="12793" max="12794" width="7.85546875" customWidth="1"/>
    <col min="12795" max="12795" width="8" customWidth="1"/>
    <col min="12796" max="12801" width="7.7109375" customWidth="1"/>
    <col min="12802" max="12804" width="0" hidden="1" customWidth="1"/>
    <col min="12805" max="12805" width="10.7109375" customWidth="1"/>
    <col min="12806" max="12807" width="9.7109375" customWidth="1"/>
    <col min="12810" max="12810" width="13.7109375" bestFit="1" customWidth="1"/>
    <col min="13047" max="13047" width="59.5703125" customWidth="1"/>
    <col min="13048" max="13048" width="10.7109375" customWidth="1"/>
    <col min="13049" max="13050" width="7.85546875" customWidth="1"/>
    <col min="13051" max="13051" width="8" customWidth="1"/>
    <col min="13052" max="13057" width="7.7109375" customWidth="1"/>
    <col min="13058" max="13060" width="0" hidden="1" customWidth="1"/>
    <col min="13061" max="13061" width="10.7109375" customWidth="1"/>
    <col min="13062" max="13063" width="9.7109375" customWidth="1"/>
    <col min="13066" max="13066" width="13.7109375" bestFit="1" customWidth="1"/>
    <col min="13303" max="13303" width="59.5703125" customWidth="1"/>
    <col min="13304" max="13304" width="10.7109375" customWidth="1"/>
    <col min="13305" max="13306" width="7.85546875" customWidth="1"/>
    <col min="13307" max="13307" width="8" customWidth="1"/>
    <col min="13308" max="13313" width="7.7109375" customWidth="1"/>
    <col min="13314" max="13316" width="0" hidden="1" customWidth="1"/>
    <col min="13317" max="13317" width="10.7109375" customWidth="1"/>
    <col min="13318" max="13319" width="9.7109375" customWidth="1"/>
    <col min="13322" max="13322" width="13.7109375" bestFit="1" customWidth="1"/>
    <col min="13559" max="13559" width="59.5703125" customWidth="1"/>
    <col min="13560" max="13560" width="10.7109375" customWidth="1"/>
    <col min="13561" max="13562" width="7.85546875" customWidth="1"/>
    <col min="13563" max="13563" width="8" customWidth="1"/>
    <col min="13564" max="13569" width="7.7109375" customWidth="1"/>
    <col min="13570" max="13572" width="0" hidden="1" customWidth="1"/>
    <col min="13573" max="13573" width="10.7109375" customWidth="1"/>
    <col min="13574" max="13575" width="9.7109375" customWidth="1"/>
    <col min="13578" max="13578" width="13.7109375" bestFit="1" customWidth="1"/>
    <col min="13815" max="13815" width="59.5703125" customWidth="1"/>
    <col min="13816" max="13816" width="10.7109375" customWidth="1"/>
    <col min="13817" max="13818" width="7.85546875" customWidth="1"/>
    <col min="13819" max="13819" width="8" customWidth="1"/>
    <col min="13820" max="13825" width="7.7109375" customWidth="1"/>
    <col min="13826" max="13828" width="0" hidden="1" customWidth="1"/>
    <col min="13829" max="13829" width="10.7109375" customWidth="1"/>
    <col min="13830" max="13831" width="9.7109375" customWidth="1"/>
    <col min="13834" max="13834" width="13.7109375" bestFit="1" customWidth="1"/>
    <col min="14071" max="14071" width="59.5703125" customWidth="1"/>
    <col min="14072" max="14072" width="10.7109375" customWidth="1"/>
    <col min="14073" max="14074" width="7.85546875" customWidth="1"/>
    <col min="14075" max="14075" width="8" customWidth="1"/>
    <col min="14076" max="14081" width="7.7109375" customWidth="1"/>
    <col min="14082" max="14084" width="0" hidden="1" customWidth="1"/>
    <col min="14085" max="14085" width="10.7109375" customWidth="1"/>
    <col min="14086" max="14087" width="9.7109375" customWidth="1"/>
    <col min="14090" max="14090" width="13.7109375" bestFit="1" customWidth="1"/>
    <col min="14327" max="14327" width="59.5703125" customWidth="1"/>
    <col min="14328" max="14328" width="10.7109375" customWidth="1"/>
    <col min="14329" max="14330" width="7.85546875" customWidth="1"/>
    <col min="14331" max="14331" width="8" customWidth="1"/>
    <col min="14332" max="14337" width="7.7109375" customWidth="1"/>
    <col min="14338" max="14340" width="0" hidden="1" customWidth="1"/>
    <col min="14341" max="14341" width="10.7109375" customWidth="1"/>
    <col min="14342" max="14343" width="9.7109375" customWidth="1"/>
    <col min="14346" max="14346" width="13.7109375" bestFit="1" customWidth="1"/>
    <col min="14583" max="14583" width="59.5703125" customWidth="1"/>
    <col min="14584" max="14584" width="10.7109375" customWidth="1"/>
    <col min="14585" max="14586" width="7.85546875" customWidth="1"/>
    <col min="14587" max="14587" width="8" customWidth="1"/>
    <col min="14588" max="14593" width="7.7109375" customWidth="1"/>
    <col min="14594" max="14596" width="0" hidden="1" customWidth="1"/>
    <col min="14597" max="14597" width="10.7109375" customWidth="1"/>
    <col min="14598" max="14599" width="9.7109375" customWidth="1"/>
    <col min="14602" max="14602" width="13.7109375" bestFit="1" customWidth="1"/>
    <col min="14839" max="14839" width="59.5703125" customWidth="1"/>
    <col min="14840" max="14840" width="10.7109375" customWidth="1"/>
    <col min="14841" max="14842" width="7.85546875" customWidth="1"/>
    <col min="14843" max="14843" width="8" customWidth="1"/>
    <col min="14844" max="14849" width="7.7109375" customWidth="1"/>
    <col min="14850" max="14852" width="0" hidden="1" customWidth="1"/>
    <col min="14853" max="14853" width="10.7109375" customWidth="1"/>
    <col min="14854" max="14855" width="9.7109375" customWidth="1"/>
    <col min="14858" max="14858" width="13.7109375" bestFit="1" customWidth="1"/>
    <col min="15095" max="15095" width="59.5703125" customWidth="1"/>
    <col min="15096" max="15096" width="10.7109375" customWidth="1"/>
    <col min="15097" max="15098" width="7.85546875" customWidth="1"/>
    <col min="15099" max="15099" width="8" customWidth="1"/>
    <col min="15100" max="15105" width="7.7109375" customWidth="1"/>
    <col min="15106" max="15108" width="0" hidden="1" customWidth="1"/>
    <col min="15109" max="15109" width="10.7109375" customWidth="1"/>
    <col min="15110" max="15111" width="9.7109375" customWidth="1"/>
    <col min="15114" max="15114" width="13.7109375" bestFit="1" customWidth="1"/>
    <col min="15351" max="15351" width="59.5703125" customWidth="1"/>
    <col min="15352" max="15352" width="10.7109375" customWidth="1"/>
    <col min="15353" max="15354" width="7.85546875" customWidth="1"/>
    <col min="15355" max="15355" width="8" customWidth="1"/>
    <col min="15356" max="15361" width="7.7109375" customWidth="1"/>
    <col min="15362" max="15364" width="0" hidden="1" customWidth="1"/>
    <col min="15365" max="15365" width="10.7109375" customWidth="1"/>
    <col min="15366" max="15367" width="9.7109375" customWidth="1"/>
    <col min="15370" max="15370" width="13.7109375" bestFit="1" customWidth="1"/>
    <col min="15607" max="15607" width="59.5703125" customWidth="1"/>
    <col min="15608" max="15608" width="10.7109375" customWidth="1"/>
    <col min="15609" max="15610" width="7.85546875" customWidth="1"/>
    <col min="15611" max="15611" width="8" customWidth="1"/>
    <col min="15612" max="15617" width="7.7109375" customWidth="1"/>
    <col min="15618" max="15620" width="0" hidden="1" customWidth="1"/>
    <col min="15621" max="15621" width="10.7109375" customWidth="1"/>
    <col min="15622" max="15623" width="9.7109375" customWidth="1"/>
    <col min="15626" max="15626" width="13.7109375" bestFit="1" customWidth="1"/>
    <col min="15863" max="15863" width="59.5703125" customWidth="1"/>
    <col min="15864" max="15864" width="10.7109375" customWidth="1"/>
    <col min="15865" max="15866" width="7.85546875" customWidth="1"/>
    <col min="15867" max="15867" width="8" customWidth="1"/>
    <col min="15868" max="15873" width="7.7109375" customWidth="1"/>
    <col min="15874" max="15876" width="0" hidden="1" customWidth="1"/>
    <col min="15877" max="15877" width="10.7109375" customWidth="1"/>
    <col min="15878" max="15879" width="9.7109375" customWidth="1"/>
    <col min="15882" max="15882" width="13.7109375" bestFit="1" customWidth="1"/>
    <col min="16119" max="16119" width="59.5703125" customWidth="1"/>
    <col min="16120" max="16120" width="10.7109375" customWidth="1"/>
    <col min="16121" max="16122" width="7.85546875" customWidth="1"/>
    <col min="16123" max="16123" width="8" customWidth="1"/>
    <col min="16124" max="16129" width="7.7109375" customWidth="1"/>
    <col min="16130" max="16132" width="0" hidden="1" customWidth="1"/>
    <col min="16133" max="16133" width="10.7109375" customWidth="1"/>
    <col min="16134" max="16135" width="9.7109375" customWidth="1"/>
    <col min="16138" max="16138" width="13.7109375" bestFit="1" customWidth="1"/>
  </cols>
  <sheetData>
    <row r="1" spans="1:11" x14ac:dyDescent="0.25">
      <c r="B1" s="1"/>
      <c r="C1" s="1"/>
      <c r="D1" s="1"/>
      <c r="E1" s="1"/>
      <c r="F1" s="1"/>
      <c r="G1" s="1"/>
    </row>
    <row r="2" spans="1:11" ht="15.75" x14ac:dyDescent="0.25">
      <c r="B2" s="36" t="s">
        <v>52</v>
      </c>
      <c r="C2" s="36"/>
      <c r="D2" s="36"/>
      <c r="E2" s="36"/>
      <c r="F2" s="36"/>
      <c r="G2" s="36"/>
    </row>
    <row r="3" spans="1:11" ht="16.5" customHeight="1" x14ac:dyDescent="0.25">
      <c r="B3" s="36" t="s">
        <v>0</v>
      </c>
      <c r="C3" s="36"/>
      <c r="D3" s="36"/>
      <c r="E3" s="36"/>
      <c r="F3" s="36"/>
      <c r="G3" s="36"/>
    </row>
    <row r="4" spans="1:11" ht="15.75" thickBot="1" x14ac:dyDescent="0.3">
      <c r="B4" s="2"/>
      <c r="C4" s="2"/>
      <c r="D4" s="2"/>
      <c r="E4" s="2"/>
      <c r="F4" s="2"/>
      <c r="G4" s="2"/>
      <c r="I4" s="1"/>
      <c r="J4" s="1"/>
      <c r="K4" s="1"/>
    </row>
    <row r="5" spans="1:11" ht="21" customHeight="1" x14ac:dyDescent="0.25">
      <c r="B5" s="40" t="s">
        <v>1</v>
      </c>
      <c r="C5" s="31" t="s">
        <v>51</v>
      </c>
      <c r="D5" s="42" t="s">
        <v>2</v>
      </c>
      <c r="E5" s="43"/>
      <c r="F5" s="44" t="s">
        <v>41</v>
      </c>
      <c r="G5" s="45"/>
      <c r="I5" s="1"/>
      <c r="J5" s="1"/>
      <c r="K5" s="1"/>
    </row>
    <row r="6" spans="1:11" ht="31.5" customHeight="1" x14ac:dyDescent="0.25">
      <c r="A6" s="1"/>
      <c r="B6" s="41"/>
      <c r="C6" s="4" t="s">
        <v>46</v>
      </c>
      <c r="D6" s="4" t="s">
        <v>42</v>
      </c>
      <c r="E6" s="4" t="s">
        <v>47</v>
      </c>
      <c r="F6" s="32" t="s">
        <v>5</v>
      </c>
      <c r="G6" s="33" t="s">
        <v>4</v>
      </c>
      <c r="I6" s="1"/>
      <c r="J6" s="1"/>
      <c r="K6" s="1"/>
    </row>
    <row r="7" spans="1:11" ht="21" customHeight="1" x14ac:dyDescent="0.25">
      <c r="A7" s="1"/>
      <c r="B7" s="8" t="s">
        <v>43</v>
      </c>
      <c r="C7" s="9">
        <f>+C8+C40</f>
        <v>397.65390000000002</v>
      </c>
      <c r="D7" s="9">
        <f>+D8+D40</f>
        <v>414.77870000000007</v>
      </c>
      <c r="E7" s="9">
        <f>SUM(D7:D7)</f>
        <v>414.77870000000007</v>
      </c>
      <c r="F7" s="10">
        <f>+E7-C7</f>
        <v>17.12480000000005</v>
      </c>
      <c r="G7" s="34">
        <f>+F7/C7*100</f>
        <v>4.3064584554558749</v>
      </c>
      <c r="H7" s="51"/>
      <c r="I7" s="13"/>
      <c r="J7" s="13"/>
      <c r="K7" s="1"/>
    </row>
    <row r="8" spans="1:11" ht="21" customHeight="1" x14ac:dyDescent="0.25">
      <c r="A8" s="1"/>
      <c r="B8" s="14" t="s">
        <v>7</v>
      </c>
      <c r="C8" s="15">
        <f>+C9+C12+C16+C17+C24+C32</f>
        <v>384.904</v>
      </c>
      <c r="D8" s="15">
        <f>+D9+D12+D16+D17+D24+D32</f>
        <v>399.70040000000006</v>
      </c>
      <c r="E8" s="15">
        <f>SUM(D8:D8)</f>
        <v>399.70040000000006</v>
      </c>
      <c r="F8" s="15">
        <f>+E8-C8</f>
        <v>14.796400000000062</v>
      </c>
      <c r="G8" s="17">
        <f>+F8/C8*100</f>
        <v>3.844179327832411</v>
      </c>
      <c r="H8" s="51"/>
      <c r="I8" s="13"/>
      <c r="J8" s="13"/>
      <c r="K8" s="13"/>
    </row>
    <row r="9" spans="1:11" ht="21" customHeight="1" x14ac:dyDescent="0.25">
      <c r="A9" s="1"/>
      <c r="B9" s="18" t="s">
        <v>8</v>
      </c>
      <c r="C9" s="15">
        <f>SUM(C10:C11)</f>
        <v>169.79859999999996</v>
      </c>
      <c r="D9" s="15">
        <f>SUM(D10:D11)</f>
        <v>175.58510000000001</v>
      </c>
      <c r="E9" s="15">
        <f>SUM(D9:D9)</f>
        <v>175.58510000000001</v>
      </c>
      <c r="F9" s="15">
        <f>+E9-C9</f>
        <v>5.7865000000000464</v>
      </c>
      <c r="G9" s="17">
        <f>+F9/C9*100</f>
        <v>3.4078608421977843</v>
      </c>
      <c r="H9" s="51"/>
      <c r="I9" s="13"/>
      <c r="J9" s="13"/>
      <c r="K9" s="13"/>
    </row>
    <row r="10" spans="1:11" ht="12.75" customHeight="1" x14ac:dyDescent="0.25">
      <c r="A10" s="1"/>
      <c r="B10" s="19" t="s">
        <v>9</v>
      </c>
      <c r="C10" s="20">
        <v>96.342199999999991</v>
      </c>
      <c r="D10" s="20">
        <v>93.400300000000016</v>
      </c>
      <c r="E10" s="20">
        <f>SUM(D10:D10)</f>
        <v>93.400300000000016</v>
      </c>
      <c r="F10" s="20">
        <f>+E10-C10</f>
        <v>-2.9418999999999755</v>
      </c>
      <c r="G10" s="22">
        <f>+F10/C10*100</f>
        <v>-3.0535943750505758</v>
      </c>
      <c r="H10" s="51"/>
      <c r="I10" s="13"/>
      <c r="J10" s="13"/>
      <c r="K10" s="13"/>
    </row>
    <row r="11" spans="1:11" ht="12.75" customHeight="1" x14ac:dyDescent="0.25">
      <c r="A11" s="1"/>
      <c r="B11" s="19" t="s">
        <v>10</v>
      </c>
      <c r="C11" s="20">
        <v>73.456399999999988</v>
      </c>
      <c r="D11" s="20">
        <v>82.18480000000001</v>
      </c>
      <c r="E11" s="20">
        <f>SUM(D11:D11)</f>
        <v>82.18480000000001</v>
      </c>
      <c r="F11" s="20">
        <f>+E11-C11</f>
        <v>8.7284000000000219</v>
      </c>
      <c r="G11" s="22">
        <f>+F11/C11*100</f>
        <v>11.882422770514243</v>
      </c>
      <c r="H11" s="51"/>
      <c r="I11" s="13"/>
      <c r="J11" s="13"/>
      <c r="K11" s="13"/>
    </row>
    <row r="12" spans="1:11" ht="21" customHeight="1" x14ac:dyDescent="0.25">
      <c r="A12" s="1"/>
      <c r="B12" s="18" t="s">
        <v>11</v>
      </c>
      <c r="C12" s="15">
        <f>SUM(C13:C15)</f>
        <v>157.63809999999998</v>
      </c>
      <c r="D12" s="15">
        <f>SUM(D13:D15)</f>
        <v>162.44810000000001</v>
      </c>
      <c r="E12" s="15">
        <f>SUM(D12:D12)</f>
        <v>162.44810000000001</v>
      </c>
      <c r="F12" s="15">
        <f>+E12-C12</f>
        <v>4.8100000000000307</v>
      </c>
      <c r="G12" s="17">
        <f>+F12/C12*100</f>
        <v>3.0512928029455004</v>
      </c>
      <c r="H12" s="51"/>
      <c r="I12" s="13"/>
      <c r="J12" s="13"/>
      <c r="K12" s="13"/>
    </row>
    <row r="13" spans="1:11" ht="12.75" customHeight="1" x14ac:dyDescent="0.25">
      <c r="A13" s="1"/>
      <c r="B13" s="19" t="s">
        <v>9</v>
      </c>
      <c r="C13" s="20">
        <v>2.5695000000000001</v>
      </c>
      <c r="D13" s="20">
        <v>1.7259</v>
      </c>
      <c r="E13" s="20">
        <f>SUM(D13:D13)</f>
        <v>1.7259</v>
      </c>
      <c r="F13" s="20">
        <f>+E13-C13</f>
        <v>-0.84360000000000013</v>
      </c>
      <c r="G13" s="22">
        <f>+F13/C13*100</f>
        <v>-32.83129013426737</v>
      </c>
      <c r="H13" s="51"/>
      <c r="I13" s="13"/>
      <c r="J13" s="13"/>
      <c r="K13" s="13"/>
    </row>
    <row r="14" spans="1:11" ht="12.75" customHeight="1" x14ac:dyDescent="0.25">
      <c r="A14" s="1"/>
      <c r="B14" s="19" t="s">
        <v>12</v>
      </c>
      <c r="C14" s="20">
        <v>108.57599999999998</v>
      </c>
      <c r="D14" s="20">
        <v>111.70309999999999</v>
      </c>
      <c r="E14" s="20">
        <f>SUM(D14:D14)</f>
        <v>111.70309999999999</v>
      </c>
      <c r="F14" s="20">
        <f>+E14-C14</f>
        <v>3.1271000000000129</v>
      </c>
      <c r="G14" s="22">
        <f>+F14/C14*100</f>
        <v>2.8801024167403604</v>
      </c>
      <c r="H14" s="51"/>
      <c r="I14" s="13"/>
      <c r="J14" s="13"/>
      <c r="K14" s="13"/>
    </row>
    <row r="15" spans="1:11" ht="12.75" customHeight="1" x14ac:dyDescent="0.25">
      <c r="A15" s="1"/>
      <c r="B15" s="19" t="s">
        <v>13</v>
      </c>
      <c r="C15" s="20">
        <v>46.492599999999996</v>
      </c>
      <c r="D15" s="20">
        <v>49.019100000000009</v>
      </c>
      <c r="E15" s="20">
        <f>SUM(D15:D15)</f>
        <v>49.019100000000009</v>
      </c>
      <c r="F15" s="20">
        <f>+E15-C15</f>
        <v>2.5265000000000128</v>
      </c>
      <c r="G15" s="22">
        <f>+F15/C15*100</f>
        <v>5.4341981304551972</v>
      </c>
      <c r="H15" s="51"/>
      <c r="I15" s="13"/>
      <c r="J15" s="13"/>
      <c r="K15" s="13"/>
    </row>
    <row r="16" spans="1:11" ht="21" customHeight="1" x14ac:dyDescent="0.25">
      <c r="A16" s="1"/>
      <c r="B16" s="18" t="s">
        <v>44</v>
      </c>
      <c r="C16" s="15">
        <v>14.851399999999998</v>
      </c>
      <c r="D16" s="15">
        <v>15.856600000000002</v>
      </c>
      <c r="E16" s="15">
        <f>SUM(D16:D16)</f>
        <v>15.856600000000002</v>
      </c>
      <c r="F16" s="15">
        <f>+E16-C16</f>
        <v>1.0052000000000039</v>
      </c>
      <c r="G16" s="17">
        <f>+F16/C16*100</f>
        <v>6.7683854720767336</v>
      </c>
      <c r="H16" s="51"/>
      <c r="I16" s="13"/>
      <c r="J16" s="13"/>
      <c r="K16" s="13"/>
    </row>
    <row r="17" spans="1:11" ht="21" customHeight="1" x14ac:dyDescent="0.25">
      <c r="A17" s="1"/>
      <c r="B17" s="18" t="s">
        <v>15</v>
      </c>
      <c r="C17" s="15">
        <f>SUM(C18:C23)</f>
        <v>16.8139</v>
      </c>
      <c r="D17" s="15">
        <f>SUM(D18:D23)</f>
        <v>16.504799999999999</v>
      </c>
      <c r="E17" s="15">
        <f>SUM(D17:D17)</f>
        <v>16.504799999999999</v>
      </c>
      <c r="F17" s="15">
        <f>+E17-C17</f>
        <v>-0.30910000000000082</v>
      </c>
      <c r="G17" s="17">
        <f>+F17/C17*100</f>
        <v>-1.8383599283925849</v>
      </c>
      <c r="H17" s="51"/>
      <c r="I17" s="13"/>
      <c r="J17" s="13"/>
      <c r="K17" s="13"/>
    </row>
    <row r="18" spans="1:11" ht="12.75" customHeight="1" x14ac:dyDescent="0.25">
      <c r="A18" s="1"/>
      <c r="B18" s="19" t="s">
        <v>16</v>
      </c>
      <c r="C18" s="20">
        <v>1.8999999999999997</v>
      </c>
      <c r="D18" s="20">
        <v>1.9774</v>
      </c>
      <c r="E18" s="20">
        <f>SUM(D18:D18)</f>
        <v>1.9774</v>
      </c>
      <c r="F18" s="20">
        <f>+E18-C18</f>
        <v>7.7400000000000357E-2</v>
      </c>
      <c r="G18" s="22">
        <f>+F18/C18*100</f>
        <v>4.073684210526336</v>
      </c>
      <c r="H18" s="51"/>
      <c r="I18" s="13"/>
      <c r="J18" s="13"/>
      <c r="K18" s="13"/>
    </row>
    <row r="19" spans="1:11" ht="12.75" customHeight="1" x14ac:dyDescent="0.25">
      <c r="A19" s="1"/>
      <c r="B19" s="19" t="s">
        <v>17</v>
      </c>
      <c r="C19" s="20">
        <v>7.0849000000000002</v>
      </c>
      <c r="D19" s="20">
        <v>7.4220999999999986</v>
      </c>
      <c r="E19" s="20">
        <f>SUM(D19:D19)</f>
        <v>7.4220999999999986</v>
      </c>
      <c r="F19" s="20">
        <f>+E19-C19</f>
        <v>0.33719999999999839</v>
      </c>
      <c r="G19" s="22">
        <f>+F19/C19*100</f>
        <v>4.7594179169783395</v>
      </c>
      <c r="H19" s="51"/>
      <c r="I19" s="13"/>
      <c r="J19" s="13"/>
      <c r="K19" s="13"/>
    </row>
    <row r="20" spans="1:11" ht="12.75" customHeight="1" x14ac:dyDescent="0.25">
      <c r="A20" s="1"/>
      <c r="B20" s="19" t="s">
        <v>18</v>
      </c>
      <c r="C20" s="20">
        <v>2.3220000000000001</v>
      </c>
      <c r="D20" s="20">
        <v>2.2459000000000002</v>
      </c>
      <c r="E20" s="20">
        <f>SUM(D20:D20)</f>
        <v>2.2459000000000002</v>
      </c>
      <c r="F20" s="20">
        <f>+E20-C20</f>
        <v>-7.6099999999999834E-2</v>
      </c>
      <c r="G20" s="22">
        <f>+F20/C20*100</f>
        <v>-3.2773471145564095</v>
      </c>
      <c r="H20" s="51"/>
      <c r="I20" s="13"/>
      <c r="J20" s="13"/>
      <c r="K20" s="13"/>
    </row>
    <row r="21" spans="1:11" ht="12.75" customHeight="1" x14ac:dyDescent="0.25">
      <c r="A21" s="1"/>
      <c r="B21" s="19" t="s">
        <v>19</v>
      </c>
      <c r="C21" s="20">
        <v>4.5330000000000004</v>
      </c>
      <c r="D21" s="20">
        <v>4.2908999999999997</v>
      </c>
      <c r="E21" s="20">
        <f>SUM(D21:D21)</f>
        <v>4.2908999999999997</v>
      </c>
      <c r="F21" s="20">
        <f>+E21-C21</f>
        <v>-0.24210000000000065</v>
      </c>
      <c r="G21" s="22">
        <f>+F21/C21*100</f>
        <v>-5.3408338848444874</v>
      </c>
      <c r="H21" s="51"/>
      <c r="I21" s="13"/>
      <c r="J21" s="13"/>
      <c r="K21" s="13"/>
    </row>
    <row r="22" spans="1:11" ht="12.75" customHeight="1" x14ac:dyDescent="0.25">
      <c r="A22" s="1"/>
      <c r="B22" s="19" t="s">
        <v>20</v>
      </c>
      <c r="C22" s="20">
        <v>8.5699999999999998E-2</v>
      </c>
      <c r="D22" s="20">
        <v>0.11159999999999999</v>
      </c>
      <c r="E22" s="20">
        <f>SUM(D22:D22)</f>
        <v>0.11159999999999999</v>
      </c>
      <c r="F22" s="20">
        <f>+E22-C22</f>
        <v>2.5899999999999992E-2</v>
      </c>
      <c r="G22" s="22">
        <f>+F22/C22*100</f>
        <v>30.221703617269537</v>
      </c>
      <c r="H22" s="51"/>
      <c r="I22" s="13"/>
      <c r="J22" s="13"/>
      <c r="K22" s="13"/>
    </row>
    <row r="23" spans="1:11" ht="12.75" customHeight="1" x14ac:dyDescent="0.25">
      <c r="A23" s="1"/>
      <c r="B23" s="19" t="s">
        <v>21</v>
      </c>
      <c r="C23" s="20">
        <v>0.88829999999999998</v>
      </c>
      <c r="D23" s="20">
        <v>0.45690000000000003</v>
      </c>
      <c r="E23" s="20">
        <f>SUM(D23:D23)</f>
        <v>0.45690000000000003</v>
      </c>
      <c r="F23" s="20">
        <f>+E23-C23</f>
        <v>-0.43139999999999995</v>
      </c>
      <c r="G23" s="22">
        <f>+F23/C23*100</f>
        <v>-48.56467409658898</v>
      </c>
      <c r="H23" s="51"/>
      <c r="I23" s="13"/>
      <c r="J23" s="13"/>
      <c r="K23" s="13"/>
    </row>
    <row r="24" spans="1:11" ht="21" customHeight="1" x14ac:dyDescent="0.25">
      <c r="A24" s="1"/>
      <c r="B24" s="18" t="s">
        <v>22</v>
      </c>
      <c r="C24" s="15">
        <f>SUM(C25:C29)</f>
        <v>11.109500000000001</v>
      </c>
      <c r="D24" s="15">
        <f>SUM(D25:D29)</f>
        <v>11.742899999999999</v>
      </c>
      <c r="E24" s="15">
        <f>SUM(D24:D24)</f>
        <v>11.742899999999999</v>
      </c>
      <c r="F24" s="15">
        <f>+E24-C24</f>
        <v>0.63339999999999819</v>
      </c>
      <c r="G24" s="17">
        <f>+F24/C24*100</f>
        <v>5.7014267068724793</v>
      </c>
      <c r="H24" s="51"/>
      <c r="I24" s="13"/>
      <c r="J24" s="13"/>
      <c r="K24" s="13"/>
    </row>
    <row r="25" spans="1:11" ht="12.75" customHeight="1" x14ac:dyDescent="0.25">
      <c r="A25" s="1"/>
      <c r="B25" s="19" t="s">
        <v>23</v>
      </c>
      <c r="C25" s="20">
        <v>1.3413000000000002</v>
      </c>
      <c r="D25" s="20">
        <v>2.0036</v>
      </c>
      <c r="E25" s="20">
        <f>SUM(D25:D25)</f>
        <v>2.0036</v>
      </c>
      <c r="F25" s="20">
        <f>+E25-C25</f>
        <v>0.66229999999999989</v>
      </c>
      <c r="G25" s="22">
        <f>+F25/C25*100</f>
        <v>49.377469619026307</v>
      </c>
      <c r="H25" s="51"/>
      <c r="I25" s="13"/>
      <c r="J25" s="13"/>
      <c r="K25" s="13"/>
    </row>
    <row r="26" spans="1:11" ht="12.75" customHeight="1" x14ac:dyDescent="0.25">
      <c r="A26" s="1"/>
      <c r="B26" s="19" t="s">
        <v>24</v>
      </c>
      <c r="C26" s="20">
        <v>7.2700000000000001E-2</v>
      </c>
      <c r="D26" s="20">
        <v>0.10929999999999998</v>
      </c>
      <c r="E26" s="20">
        <f>SUM(D26:D26)</f>
        <v>0.10929999999999998</v>
      </c>
      <c r="F26" s="20">
        <f>+E26-C26</f>
        <v>3.659999999999998E-2</v>
      </c>
      <c r="G26" s="22">
        <f>+F26/C26*100</f>
        <v>50.343878954607945</v>
      </c>
      <c r="H26" s="51"/>
      <c r="I26" s="13"/>
      <c r="J26" s="13"/>
      <c r="K26" s="13"/>
    </row>
    <row r="27" spans="1:11" ht="12.75" hidden="1" customHeight="1" x14ac:dyDescent="0.25">
      <c r="A27" s="1"/>
      <c r="B27" s="19" t="s">
        <v>25</v>
      </c>
      <c r="C27" s="20"/>
      <c r="D27" s="20"/>
      <c r="E27" s="20">
        <f>SUM(D27:D27)</f>
        <v>0</v>
      </c>
      <c r="F27" s="20">
        <f>+E27-C27</f>
        <v>0</v>
      </c>
      <c r="G27" s="24" t="e">
        <f>+F27/C27*100</f>
        <v>#DIV/0!</v>
      </c>
      <c r="H27" s="51"/>
      <c r="I27" s="13"/>
      <c r="J27" s="13"/>
      <c r="K27" s="13"/>
    </row>
    <row r="28" spans="1:11" ht="12.75" customHeight="1" x14ac:dyDescent="0.25">
      <c r="A28" s="1"/>
      <c r="B28" s="19" t="s">
        <v>26</v>
      </c>
      <c r="C28" s="20">
        <v>1.1214</v>
      </c>
      <c r="D28" s="20">
        <v>1.1367</v>
      </c>
      <c r="E28" s="20">
        <f>SUM(D28:D28)</f>
        <v>1.1367</v>
      </c>
      <c r="F28" s="20">
        <f>+E28-C28</f>
        <v>1.5300000000000091E-2</v>
      </c>
      <c r="G28" s="22">
        <f>+F28/C28*100</f>
        <v>1.3643659711075524</v>
      </c>
      <c r="H28" s="51"/>
      <c r="I28" s="13"/>
      <c r="J28" s="13"/>
      <c r="K28" s="13"/>
    </row>
    <row r="29" spans="1:11" ht="12.75" customHeight="1" x14ac:dyDescent="0.25">
      <c r="A29" s="1"/>
      <c r="B29" s="19" t="s">
        <v>27</v>
      </c>
      <c r="C29" s="20">
        <f>+C30+C31</f>
        <v>8.5741000000000014</v>
      </c>
      <c r="D29" s="20">
        <f>+D30+D31</f>
        <v>8.4932999999999996</v>
      </c>
      <c r="E29" s="20">
        <f>SUM(D29:D29)</f>
        <v>8.4932999999999996</v>
      </c>
      <c r="F29" s="20">
        <f>+E29-C29</f>
        <v>-8.0800000000001759E-2</v>
      </c>
      <c r="G29" s="22">
        <f>+F29/C29*100</f>
        <v>-0.94237296042735375</v>
      </c>
      <c r="H29" s="51"/>
      <c r="I29" s="13"/>
      <c r="J29" s="13"/>
      <c r="K29" s="13"/>
    </row>
    <row r="30" spans="1:11" ht="12.75" customHeight="1" x14ac:dyDescent="0.25">
      <c r="A30" s="1"/>
      <c r="B30" s="25" t="s">
        <v>28</v>
      </c>
      <c r="C30" s="20">
        <v>5.5656000000000008</v>
      </c>
      <c r="D30" s="20">
        <v>5.4525999999999994</v>
      </c>
      <c r="E30" s="20">
        <f>SUM(D30:D30)</f>
        <v>5.4525999999999994</v>
      </c>
      <c r="F30" s="20">
        <f>+E30-C30</f>
        <v>-0.11300000000000132</v>
      </c>
      <c r="G30" s="22">
        <f>+F30/C30*100</f>
        <v>-2.0303291648699386</v>
      </c>
      <c r="H30" s="51"/>
      <c r="I30" s="13"/>
      <c r="J30" s="13"/>
      <c r="K30" s="13"/>
    </row>
    <row r="31" spans="1:11" ht="12.75" customHeight="1" x14ac:dyDescent="0.25">
      <c r="A31" s="1"/>
      <c r="B31" s="25" t="s">
        <v>29</v>
      </c>
      <c r="C31" s="20">
        <v>3.0085000000000002</v>
      </c>
      <c r="D31" s="20">
        <v>3.0406999999999997</v>
      </c>
      <c r="E31" s="20">
        <f>SUM(D31:D31)</f>
        <v>3.0406999999999997</v>
      </c>
      <c r="F31" s="20">
        <f>+E31-C31</f>
        <v>3.2199999999999562E-2</v>
      </c>
      <c r="G31" s="22">
        <f>+F31/C31*100</f>
        <v>1.0703008143593007</v>
      </c>
      <c r="H31" s="51"/>
      <c r="I31" s="13"/>
      <c r="J31" s="13"/>
      <c r="K31" s="13"/>
    </row>
    <row r="32" spans="1:11" ht="21" customHeight="1" x14ac:dyDescent="0.25">
      <c r="A32" s="1"/>
      <c r="B32" s="18" t="s">
        <v>30</v>
      </c>
      <c r="C32" s="15">
        <f>SUM(C33:C39)</f>
        <v>14.692500000000001</v>
      </c>
      <c r="D32" s="15">
        <f>SUM(D33:D39)</f>
        <v>17.562900000000003</v>
      </c>
      <c r="E32" s="15">
        <f>SUM(D32:D32)</f>
        <v>17.562900000000003</v>
      </c>
      <c r="F32" s="15">
        <f>+E32-C32</f>
        <v>2.8704000000000018</v>
      </c>
      <c r="G32" s="17">
        <f>+F32/C32*100</f>
        <v>19.53649821337418</v>
      </c>
      <c r="H32" s="51"/>
      <c r="I32" s="13"/>
      <c r="J32" s="13"/>
      <c r="K32" s="13"/>
    </row>
    <row r="33" spans="1:11" ht="15.75" customHeight="1" x14ac:dyDescent="0.25">
      <c r="A33" s="1"/>
      <c r="B33" s="19" t="s">
        <v>31</v>
      </c>
      <c r="C33" s="20">
        <v>0.68210000000000004</v>
      </c>
      <c r="D33" s="20">
        <v>0.68720000000000003</v>
      </c>
      <c r="E33" s="20">
        <f>SUM(D33:D33)</f>
        <v>0.68720000000000003</v>
      </c>
      <c r="F33" s="20">
        <f>+E33-C33</f>
        <v>5.0999999999999934E-3</v>
      </c>
      <c r="G33" s="22">
        <f>+F33/C33*100</f>
        <v>0.74769095440551137</v>
      </c>
      <c r="H33" s="51"/>
      <c r="I33" s="13"/>
      <c r="J33" s="13"/>
      <c r="K33" s="13"/>
    </row>
    <row r="34" spans="1:11" ht="15.75" customHeight="1" x14ac:dyDescent="0.25">
      <c r="A34" s="1"/>
      <c r="B34" s="19" t="s">
        <v>32</v>
      </c>
      <c r="C34" s="20">
        <v>7.6050000000000004</v>
      </c>
      <c r="D34" s="20">
        <v>8.0931999999999995</v>
      </c>
      <c r="E34" s="20">
        <f>SUM(D34:D34)</f>
        <v>8.0931999999999995</v>
      </c>
      <c r="F34" s="20">
        <f>+E34-C34</f>
        <v>0.48819999999999908</v>
      </c>
      <c r="G34" s="22">
        <f>+F34/C34*100</f>
        <v>6.4194608809993294</v>
      </c>
      <c r="H34" s="51"/>
      <c r="I34" s="13"/>
      <c r="J34" s="13"/>
      <c r="K34" s="13"/>
    </row>
    <row r="35" spans="1:11" ht="15.75" customHeight="1" x14ac:dyDescent="0.25">
      <c r="A35" s="1"/>
      <c r="B35" s="19" t="s">
        <v>33</v>
      </c>
      <c r="C35" s="20">
        <v>3.8064</v>
      </c>
      <c r="D35" s="20">
        <v>4.0632999999999999</v>
      </c>
      <c r="E35" s="20">
        <f>SUM(D35:D35)</f>
        <v>4.0632999999999999</v>
      </c>
      <c r="F35" s="20">
        <f>+E35-C35</f>
        <v>0.25689999999999991</v>
      </c>
      <c r="G35" s="22">
        <f>+F35/C35*100</f>
        <v>6.7491593106347185</v>
      </c>
      <c r="H35" s="51"/>
      <c r="I35" s="13"/>
      <c r="J35" s="13"/>
      <c r="K35" s="13"/>
    </row>
    <row r="36" spans="1:11" ht="15.75" customHeight="1" x14ac:dyDescent="0.25">
      <c r="A36" s="1"/>
      <c r="B36" s="19" t="s">
        <v>34</v>
      </c>
      <c r="C36" s="20">
        <v>0</v>
      </c>
      <c r="D36" s="20">
        <v>0</v>
      </c>
      <c r="E36" s="20">
        <f>SUM(D36:D36)</f>
        <v>0</v>
      </c>
      <c r="F36" s="20">
        <f>+E36-C36</f>
        <v>0</v>
      </c>
      <c r="G36" s="24" t="e">
        <f>+F36/C36*100</f>
        <v>#DIV/0!</v>
      </c>
      <c r="H36" s="51"/>
      <c r="I36" s="13"/>
      <c r="J36" s="13"/>
      <c r="K36" s="13"/>
    </row>
    <row r="37" spans="1:11" ht="15.75" hidden="1" customHeight="1" x14ac:dyDescent="0.25">
      <c r="A37" s="1"/>
      <c r="B37" s="19" t="s">
        <v>35</v>
      </c>
      <c r="C37" s="20"/>
      <c r="D37" s="20"/>
      <c r="E37" s="20">
        <f>SUM(D37:D37)</f>
        <v>0</v>
      </c>
      <c r="F37" s="20">
        <f>+E37-C37</f>
        <v>0</v>
      </c>
      <c r="G37" s="24" t="e">
        <f>+F37/C37*100</f>
        <v>#DIV/0!</v>
      </c>
      <c r="H37" s="51"/>
      <c r="I37" s="13"/>
      <c r="J37" s="13"/>
      <c r="K37" s="13"/>
    </row>
    <row r="38" spans="1:11" ht="15.75" customHeight="1" x14ac:dyDescent="0.25">
      <c r="A38" s="1"/>
      <c r="B38" s="19" t="s">
        <v>54</v>
      </c>
      <c r="C38" s="20">
        <v>2.5990000000000006</v>
      </c>
      <c r="D38" s="20">
        <v>4.7092000000000009</v>
      </c>
      <c r="E38" s="20">
        <f>SUM(D38:D38)</f>
        <v>4.7092000000000009</v>
      </c>
      <c r="F38" s="20">
        <f>+E38-C38</f>
        <v>2.1102000000000003</v>
      </c>
      <c r="G38" s="22">
        <f>+F38/C38*100</f>
        <v>81.192766448634075</v>
      </c>
      <c r="H38" s="51"/>
      <c r="I38" s="13"/>
      <c r="J38" s="13"/>
      <c r="K38" s="13"/>
    </row>
    <row r="39" spans="1:11" ht="15.75" customHeight="1" x14ac:dyDescent="0.25">
      <c r="A39" s="1"/>
      <c r="B39" s="19" t="s">
        <v>55</v>
      </c>
      <c r="C39" s="20">
        <v>0</v>
      </c>
      <c r="D39" s="20">
        <v>0.01</v>
      </c>
      <c r="E39" s="20">
        <f>SUM(D39:D39)</f>
        <v>0.01</v>
      </c>
      <c r="F39" s="20">
        <f>+E39-C39</f>
        <v>0.01</v>
      </c>
      <c r="G39" s="24" t="e">
        <f>+F39/C39*100</f>
        <v>#DIV/0!</v>
      </c>
      <c r="H39" s="51"/>
      <c r="I39" s="13"/>
      <c r="J39" s="13"/>
      <c r="K39" s="13"/>
    </row>
    <row r="40" spans="1:11" ht="21" customHeight="1" x14ac:dyDescent="0.25">
      <c r="A40" s="1"/>
      <c r="B40" s="14" t="s">
        <v>36</v>
      </c>
      <c r="C40" s="15">
        <f>SUM(C41:C43)</f>
        <v>12.7499</v>
      </c>
      <c r="D40" s="15">
        <f t="shared" ref="D40" si="0">SUM(D41:D43)</f>
        <v>15.078300000000002</v>
      </c>
      <c r="E40" s="15">
        <f>SUM(D40:D40)</f>
        <v>15.078300000000002</v>
      </c>
      <c r="F40" s="15">
        <f>+E40-C40</f>
        <v>2.328400000000002</v>
      </c>
      <c r="G40" s="17">
        <f>+F40/C40*100</f>
        <v>18.262104016502107</v>
      </c>
      <c r="H40" s="51"/>
      <c r="I40" s="13"/>
      <c r="J40" s="13"/>
      <c r="K40" s="13"/>
    </row>
    <row r="41" spans="1:11" ht="15" customHeight="1" x14ac:dyDescent="0.25">
      <c r="A41" s="1"/>
      <c r="B41" s="19" t="s">
        <v>37</v>
      </c>
      <c r="C41" s="20">
        <v>3.1461000000000001</v>
      </c>
      <c r="D41" s="20">
        <v>3.3187000000000002</v>
      </c>
      <c r="E41" s="20">
        <f>SUM(D41:D41)</f>
        <v>3.3187000000000002</v>
      </c>
      <c r="F41" s="20">
        <f>+E41-C41</f>
        <v>0.17260000000000009</v>
      </c>
      <c r="G41" s="22">
        <f>+F41/C41*100</f>
        <v>5.4861574647976887</v>
      </c>
      <c r="H41" s="51"/>
      <c r="I41" s="13"/>
      <c r="J41" s="13"/>
      <c r="K41" s="13"/>
    </row>
    <row r="42" spans="1:11" ht="15" customHeight="1" x14ac:dyDescent="0.25">
      <c r="A42" s="1"/>
      <c r="B42" s="19" t="s">
        <v>38</v>
      </c>
      <c r="C42" s="20">
        <v>0.76130000000000009</v>
      </c>
      <c r="D42" s="20">
        <v>0.7671</v>
      </c>
      <c r="E42" s="20">
        <f>SUM(D42:D42)</f>
        <v>0.7671</v>
      </c>
      <c r="F42" s="20">
        <f>+E42-C42</f>
        <v>5.7999999999999163E-3</v>
      </c>
      <c r="G42" s="22">
        <f>+F42/C42*100</f>
        <v>0.76185472218572381</v>
      </c>
      <c r="H42" s="51"/>
      <c r="I42" s="13"/>
      <c r="J42" s="13"/>
      <c r="K42" s="13"/>
    </row>
    <row r="43" spans="1:11" ht="15" customHeight="1" x14ac:dyDescent="0.25">
      <c r="A43" s="1"/>
      <c r="B43" s="19" t="s">
        <v>39</v>
      </c>
      <c r="C43" s="20">
        <v>8.8425000000000011</v>
      </c>
      <c r="D43" s="20">
        <v>10.992500000000001</v>
      </c>
      <c r="E43" s="20">
        <f>SUM(D43:D43)</f>
        <v>10.992500000000001</v>
      </c>
      <c r="F43" s="20">
        <f>+E43-C43</f>
        <v>2.1500000000000004</v>
      </c>
      <c r="G43" s="22">
        <f>+F43/C43*100</f>
        <v>24.314390726604469</v>
      </c>
      <c r="H43" s="51"/>
      <c r="I43" s="13"/>
      <c r="J43" s="13"/>
      <c r="K43" s="13"/>
    </row>
    <row r="44" spans="1:11" ht="6" customHeight="1" thickBot="1" x14ac:dyDescent="0.3">
      <c r="A44" s="1"/>
      <c r="B44" s="26"/>
      <c r="C44" s="27"/>
      <c r="D44" s="27"/>
      <c r="E44" s="27"/>
      <c r="F44" s="27"/>
      <c r="G44" s="28"/>
      <c r="I44" s="13"/>
      <c r="J44" s="13"/>
      <c r="K44" s="1"/>
    </row>
    <row r="45" spans="1:11" ht="6" customHeight="1" x14ac:dyDescent="0.25">
      <c r="A45" s="1"/>
      <c r="B45" s="29"/>
      <c r="C45" s="2"/>
      <c r="D45" s="2"/>
      <c r="E45" s="2"/>
      <c r="F45" s="2"/>
      <c r="G45" s="2"/>
      <c r="I45" s="1"/>
      <c r="J45" s="1"/>
      <c r="K45" s="1"/>
    </row>
    <row r="46" spans="1:11" ht="21" customHeight="1" x14ac:dyDescent="0.25">
      <c r="B46" s="30" t="s">
        <v>45</v>
      </c>
      <c r="C46" s="2"/>
      <c r="D46" s="2"/>
      <c r="E46" s="2"/>
      <c r="F46" s="2"/>
      <c r="G46" s="2"/>
      <c r="I46" s="1"/>
      <c r="J46" s="1"/>
      <c r="K46" s="1"/>
    </row>
    <row r="47" spans="1:11" x14ac:dyDescent="0.25">
      <c r="B47" s="2"/>
      <c r="C47" s="2"/>
      <c r="D47" s="2"/>
      <c r="E47" s="2"/>
      <c r="F47" s="2"/>
      <c r="G47" s="2"/>
      <c r="I47" s="1"/>
      <c r="J47" s="1"/>
      <c r="K47" s="1"/>
    </row>
    <row r="48" spans="1:11" ht="21" customHeight="1" x14ac:dyDescent="0.25">
      <c r="B48" s="46" t="s">
        <v>40</v>
      </c>
      <c r="C48" s="46"/>
      <c r="D48" s="46"/>
      <c r="E48" s="46"/>
      <c r="F48" s="46"/>
      <c r="G48" s="46"/>
    </row>
    <row r="49" spans="1:15" ht="21" customHeight="1" x14ac:dyDescent="0.25">
      <c r="B49" s="39"/>
      <c r="C49" s="39"/>
      <c r="D49" s="39"/>
      <c r="E49" s="39"/>
      <c r="F49" s="39"/>
      <c r="G49" s="39"/>
    </row>
    <row r="50" spans="1:15" ht="21" customHeight="1" x14ac:dyDescent="0.25">
      <c r="B50" s="39"/>
      <c r="C50" s="39"/>
      <c r="D50" s="39"/>
      <c r="E50" s="39"/>
      <c r="F50" s="39"/>
      <c r="G50" s="39"/>
    </row>
    <row r="51" spans="1:15" ht="21" customHeight="1" x14ac:dyDescent="0.25">
      <c r="B51" s="39"/>
      <c r="C51" s="39"/>
      <c r="D51" s="39"/>
      <c r="E51" s="39"/>
      <c r="F51" s="39"/>
      <c r="G51" s="39"/>
    </row>
    <row r="52" spans="1:15" ht="21" customHeight="1" x14ac:dyDescent="0.25">
      <c r="B52" s="39"/>
      <c r="C52" s="39"/>
      <c r="D52" s="39"/>
      <c r="E52" s="39"/>
      <c r="F52" s="39"/>
      <c r="G52" s="39"/>
    </row>
    <row r="54" spans="1:15" ht="15.75" x14ac:dyDescent="0.25">
      <c r="A54" s="1"/>
      <c r="B54" s="36" t="s">
        <v>53</v>
      </c>
      <c r="C54" s="36"/>
      <c r="D54" s="36"/>
      <c r="E54" s="36"/>
      <c r="F54" s="36"/>
      <c r="G54" s="36"/>
      <c r="H54" s="36"/>
      <c r="I54" s="36"/>
    </row>
    <row r="55" spans="1:15" ht="15.75" x14ac:dyDescent="0.25">
      <c r="A55" s="1"/>
      <c r="B55" s="36" t="s">
        <v>0</v>
      </c>
      <c r="C55" s="36"/>
      <c r="D55" s="36"/>
      <c r="E55" s="36"/>
      <c r="F55" s="36"/>
      <c r="G55" s="36"/>
      <c r="H55" s="36"/>
      <c r="I55" s="36"/>
    </row>
    <row r="56" spans="1:15" ht="15.75" thickBot="1" x14ac:dyDescent="0.3">
      <c r="B56" s="2"/>
      <c r="C56" s="2"/>
      <c r="D56" s="2"/>
      <c r="E56" s="2"/>
      <c r="F56" s="2"/>
      <c r="G56" s="2"/>
      <c r="H56" s="2"/>
      <c r="I56" s="2"/>
      <c r="M56" s="35"/>
      <c r="N56" s="35"/>
      <c r="O56" s="35"/>
    </row>
    <row r="57" spans="1:15" ht="15.75" x14ac:dyDescent="0.25">
      <c r="B57" s="40" t="s">
        <v>1</v>
      </c>
      <c r="C57" s="3" t="s">
        <v>51</v>
      </c>
      <c r="D57" s="3" t="s">
        <v>50</v>
      </c>
      <c r="E57" s="3" t="s">
        <v>2</v>
      </c>
      <c r="F57" s="47" t="s">
        <v>48</v>
      </c>
      <c r="G57" s="48"/>
      <c r="H57" s="49" t="s">
        <v>49</v>
      </c>
      <c r="I57" s="50"/>
      <c r="K57" s="35"/>
      <c r="L57" s="35"/>
      <c r="M57" s="35"/>
      <c r="N57" s="35"/>
      <c r="O57" s="35"/>
    </row>
    <row r="58" spans="1:15" ht="30" x14ac:dyDescent="0.25">
      <c r="A58" s="1"/>
      <c r="B58" s="41"/>
      <c r="C58" s="4" t="s">
        <v>46</v>
      </c>
      <c r="D58" s="4" t="s">
        <v>46</v>
      </c>
      <c r="E58" s="4" t="s">
        <v>46</v>
      </c>
      <c r="F58" s="5" t="s">
        <v>3</v>
      </c>
      <c r="G58" s="5" t="s">
        <v>4</v>
      </c>
      <c r="H58" s="6" t="s">
        <v>5</v>
      </c>
      <c r="I58" s="7" t="s">
        <v>4</v>
      </c>
    </row>
    <row r="59" spans="1:15" ht="15.75" x14ac:dyDescent="0.25">
      <c r="A59" s="1"/>
      <c r="B59" s="8" t="s">
        <v>6</v>
      </c>
      <c r="C59" s="9">
        <f>+C60+C92</f>
        <v>397.65390000000002</v>
      </c>
      <c r="D59" s="9">
        <f>+D60+D92</f>
        <v>421.02060000000006</v>
      </c>
      <c r="E59" s="9">
        <f>+E60+E92</f>
        <v>414.77870000000007</v>
      </c>
      <c r="F59" s="10">
        <f>+E59-D59</f>
        <v>-6.2418999999999869</v>
      </c>
      <c r="G59" s="11">
        <f>+F59/D59*100</f>
        <v>-1.48256403605904</v>
      </c>
      <c r="H59" s="11">
        <f>+E59-C59</f>
        <v>17.12480000000005</v>
      </c>
      <c r="I59" s="12">
        <f>+H59/C59*100</f>
        <v>4.3064584554558749</v>
      </c>
    </row>
    <row r="60" spans="1:15" ht="15.75" x14ac:dyDescent="0.25">
      <c r="A60" s="1"/>
      <c r="B60" s="14" t="s">
        <v>7</v>
      </c>
      <c r="C60" s="15">
        <f>+C61+C64+C68+C69+C76+C84</f>
        <v>384.904</v>
      </c>
      <c r="D60" s="15">
        <f>+D61+D64+D68+D69+D76+D84</f>
        <v>409.60890000000006</v>
      </c>
      <c r="E60" s="15">
        <f>+E61+E64+E68+E69+E76+E84</f>
        <v>399.70040000000006</v>
      </c>
      <c r="F60" s="15">
        <f>+E60-D60</f>
        <v>-9.9085000000000036</v>
      </c>
      <c r="G60" s="16">
        <f>+F60/D60*100</f>
        <v>-2.4190148212111606</v>
      </c>
      <c r="H60" s="16">
        <f>+E60-C60</f>
        <v>14.796400000000062</v>
      </c>
      <c r="I60" s="17">
        <f>+H60/C60*100</f>
        <v>3.844179327832411</v>
      </c>
    </row>
    <row r="61" spans="1:15" ht="15.75" x14ac:dyDescent="0.25">
      <c r="A61" s="1"/>
      <c r="B61" s="18" t="s">
        <v>8</v>
      </c>
      <c r="C61" s="15">
        <f>SUM(C62:C63)</f>
        <v>169.79859999999996</v>
      </c>
      <c r="D61" s="15">
        <f>SUM(D62:D63)</f>
        <v>182.23090000000002</v>
      </c>
      <c r="E61" s="15">
        <f>SUM(E62:E63)</f>
        <v>175.58510000000001</v>
      </c>
      <c r="F61" s="15">
        <f>+E61-D61</f>
        <v>-6.6458000000000084</v>
      </c>
      <c r="G61" s="16">
        <f>+F61/D61*100</f>
        <v>-3.6469116928029259</v>
      </c>
      <c r="H61" s="16">
        <f>+E61-C61</f>
        <v>5.7865000000000464</v>
      </c>
      <c r="I61" s="17">
        <f>+H61/C61*100</f>
        <v>3.4078608421977843</v>
      </c>
    </row>
    <row r="62" spans="1:15" ht="15.75" x14ac:dyDescent="0.25">
      <c r="A62" s="1"/>
      <c r="B62" s="19" t="s">
        <v>9</v>
      </c>
      <c r="C62" s="20">
        <v>96.342199999999991</v>
      </c>
      <c r="D62" s="20">
        <v>101.17400000000002</v>
      </c>
      <c r="E62" s="20">
        <v>93.400300000000016</v>
      </c>
      <c r="F62" s="20">
        <f>+E62-D62</f>
        <v>-7.7737000000000052</v>
      </c>
      <c r="G62" s="21">
        <f>+F62/D62*100</f>
        <v>-7.6834957597801843</v>
      </c>
      <c r="H62" s="21">
        <f>+E62-C62</f>
        <v>-2.9418999999999755</v>
      </c>
      <c r="I62" s="22">
        <f>+H62/C62*100</f>
        <v>-3.0535943750505758</v>
      </c>
    </row>
    <row r="63" spans="1:15" ht="15.75" x14ac:dyDescent="0.25">
      <c r="A63" s="1"/>
      <c r="B63" s="19" t="s">
        <v>10</v>
      </c>
      <c r="C63" s="20">
        <v>73.456399999999988</v>
      </c>
      <c r="D63" s="20">
        <v>81.056899999999999</v>
      </c>
      <c r="E63" s="20">
        <v>82.18480000000001</v>
      </c>
      <c r="F63" s="20">
        <f>+E63-D63</f>
        <v>1.127900000000011</v>
      </c>
      <c r="G63" s="21">
        <f>+F63/D63*100</f>
        <v>1.3914916558615134</v>
      </c>
      <c r="H63" s="21">
        <f>+E63-C63</f>
        <v>8.7284000000000219</v>
      </c>
      <c r="I63" s="22">
        <f>+H63/C63*100</f>
        <v>11.882422770514243</v>
      </c>
    </row>
    <row r="64" spans="1:15" ht="15.75" x14ac:dyDescent="0.25">
      <c r="A64" s="1"/>
      <c r="B64" s="18" t="s">
        <v>11</v>
      </c>
      <c r="C64" s="15">
        <f>SUM(C65:C67)</f>
        <v>157.63809999999998</v>
      </c>
      <c r="D64" s="15">
        <f>SUM(D65:D67)</f>
        <v>166.98769999999999</v>
      </c>
      <c r="E64" s="15">
        <f>SUM(E65:E67)</f>
        <v>162.44810000000001</v>
      </c>
      <c r="F64" s="15">
        <f>+E64-D64</f>
        <v>-4.5395999999999788</v>
      </c>
      <c r="G64" s="16">
        <f>+F64/D64*100</f>
        <v>-2.7185235798804221</v>
      </c>
      <c r="H64" s="16">
        <f>+E64-C64</f>
        <v>4.8100000000000307</v>
      </c>
      <c r="I64" s="17">
        <f>+H64/C64*100</f>
        <v>3.0512928029455004</v>
      </c>
    </row>
    <row r="65" spans="1:9" ht="15.75" x14ac:dyDescent="0.25">
      <c r="A65" s="1"/>
      <c r="B65" s="19" t="s">
        <v>9</v>
      </c>
      <c r="C65" s="20">
        <v>2.5695000000000001</v>
      </c>
      <c r="D65" s="20">
        <v>2.7172999999999998</v>
      </c>
      <c r="E65" s="20">
        <v>1.7259</v>
      </c>
      <c r="F65" s="20">
        <f>+E65-D65</f>
        <v>-0.99139999999999984</v>
      </c>
      <c r="G65" s="21">
        <f>+F65/D65*100</f>
        <v>-36.48474588746182</v>
      </c>
      <c r="H65" s="21">
        <f>+E65-C65</f>
        <v>-0.84360000000000013</v>
      </c>
      <c r="I65" s="22">
        <f>+H65/C65*100</f>
        <v>-32.83129013426737</v>
      </c>
    </row>
    <row r="66" spans="1:9" ht="15.75" x14ac:dyDescent="0.25">
      <c r="A66" s="1"/>
      <c r="B66" s="19" t="s">
        <v>12</v>
      </c>
      <c r="C66" s="20">
        <v>108.57599999999998</v>
      </c>
      <c r="D66" s="20">
        <v>114.9894</v>
      </c>
      <c r="E66" s="20">
        <v>111.70309999999999</v>
      </c>
      <c r="F66" s="20">
        <f>+E66-D66</f>
        <v>-3.2863000000000113</v>
      </c>
      <c r="G66" s="21">
        <f>+F66/D66*100</f>
        <v>-2.8579155991769771</v>
      </c>
      <c r="H66" s="21">
        <f>+E66-C66</f>
        <v>3.1271000000000129</v>
      </c>
      <c r="I66" s="22">
        <f>+H66/C66*100</f>
        <v>2.8801024167403604</v>
      </c>
    </row>
    <row r="67" spans="1:9" ht="15.75" x14ac:dyDescent="0.25">
      <c r="A67" s="1"/>
      <c r="B67" s="19" t="s">
        <v>13</v>
      </c>
      <c r="C67" s="20">
        <v>46.492599999999996</v>
      </c>
      <c r="D67" s="20">
        <v>49.280999999999999</v>
      </c>
      <c r="E67" s="20">
        <v>49.019100000000009</v>
      </c>
      <c r="F67" s="20">
        <f>+E67-D67</f>
        <v>-0.26189999999999003</v>
      </c>
      <c r="G67" s="21">
        <f>+F67/D67*100</f>
        <v>-0.53144213794360917</v>
      </c>
      <c r="H67" s="21">
        <f>+E67-C67</f>
        <v>2.5265000000000128</v>
      </c>
      <c r="I67" s="22">
        <f>+H67/C67*100</f>
        <v>5.4341981304551972</v>
      </c>
    </row>
    <row r="68" spans="1:9" ht="15.75" x14ac:dyDescent="0.25">
      <c r="A68" s="1"/>
      <c r="B68" s="18" t="s">
        <v>14</v>
      </c>
      <c r="C68" s="15">
        <v>14.851399999999998</v>
      </c>
      <c r="D68" s="15">
        <v>16.127599999999997</v>
      </c>
      <c r="E68" s="15">
        <v>15.856600000000002</v>
      </c>
      <c r="F68" s="15">
        <f>+E68-D68</f>
        <v>-0.27099999999999547</v>
      </c>
      <c r="G68" s="16">
        <f>+F68/D68*100</f>
        <v>-1.6803492150102652</v>
      </c>
      <c r="H68" s="16">
        <f>+E68-C68</f>
        <v>1.0052000000000039</v>
      </c>
      <c r="I68" s="17">
        <f>+H68/C68*100</f>
        <v>6.7683854720767336</v>
      </c>
    </row>
    <row r="69" spans="1:9" ht="15.75" x14ac:dyDescent="0.25">
      <c r="A69" s="1"/>
      <c r="B69" s="18" t="s">
        <v>15</v>
      </c>
      <c r="C69" s="15">
        <f>SUM(C70:C75)</f>
        <v>16.8139</v>
      </c>
      <c r="D69" s="15">
        <f>SUM(D70:D75)</f>
        <v>17.228200000000001</v>
      </c>
      <c r="E69" s="15">
        <f>SUM(E70:E75)</f>
        <v>16.504799999999999</v>
      </c>
      <c r="F69" s="15">
        <f>+E69-D69</f>
        <v>-0.7234000000000016</v>
      </c>
      <c r="G69" s="16">
        <f>+F69/D69*100</f>
        <v>-4.1989296618335139</v>
      </c>
      <c r="H69" s="16">
        <f>+E69-C69</f>
        <v>-0.30910000000000082</v>
      </c>
      <c r="I69" s="17">
        <f>+H69/C69*100</f>
        <v>-1.8383599283925849</v>
      </c>
    </row>
    <row r="70" spans="1:9" ht="15.75" x14ac:dyDescent="0.25">
      <c r="A70" s="1"/>
      <c r="B70" s="19" t="s">
        <v>16</v>
      </c>
      <c r="C70" s="20">
        <v>1.8999999999999997</v>
      </c>
      <c r="D70" s="20">
        <v>1.9261999999999999</v>
      </c>
      <c r="E70" s="20">
        <v>1.9774</v>
      </c>
      <c r="F70" s="20">
        <f>+E70-D70</f>
        <v>5.1200000000000134E-2</v>
      </c>
      <c r="G70" s="21">
        <f>+F70/D70*100</f>
        <v>2.6580832727650368</v>
      </c>
      <c r="H70" s="21">
        <f>+E70-C70</f>
        <v>7.7400000000000357E-2</v>
      </c>
      <c r="I70" s="22">
        <f>+H70/C70*100</f>
        <v>4.073684210526336</v>
      </c>
    </row>
    <row r="71" spans="1:9" ht="15.75" x14ac:dyDescent="0.25">
      <c r="A71" s="1"/>
      <c r="B71" s="19" t="s">
        <v>17</v>
      </c>
      <c r="C71" s="20">
        <v>7.0849000000000002</v>
      </c>
      <c r="D71" s="20">
        <v>7.1926000000000014</v>
      </c>
      <c r="E71" s="20">
        <v>7.4220999999999986</v>
      </c>
      <c r="F71" s="20">
        <f>+E71-D71</f>
        <v>0.22949999999999715</v>
      </c>
      <c r="G71" s="21">
        <f>+F71/D71*100</f>
        <v>3.1907794121735824</v>
      </c>
      <c r="H71" s="21">
        <f>+E71-C71</f>
        <v>0.33719999999999839</v>
      </c>
      <c r="I71" s="22">
        <f>+H71/C71*100</f>
        <v>4.7594179169783395</v>
      </c>
    </row>
    <row r="72" spans="1:9" ht="15.75" x14ac:dyDescent="0.25">
      <c r="A72" s="1"/>
      <c r="B72" s="19" t="s">
        <v>18</v>
      </c>
      <c r="C72" s="20">
        <v>2.3220000000000001</v>
      </c>
      <c r="D72" s="20">
        <v>2.3513999999999995</v>
      </c>
      <c r="E72" s="20">
        <v>2.2459000000000002</v>
      </c>
      <c r="F72" s="20">
        <f>+E72-D72</f>
        <v>-0.10549999999999926</v>
      </c>
      <c r="G72" s="21">
        <f>+F72/D72*100</f>
        <v>-4.4866887811516234</v>
      </c>
      <c r="H72" s="21">
        <f>+E72-C72</f>
        <v>-7.6099999999999834E-2</v>
      </c>
      <c r="I72" s="22">
        <f>+H72/C72*100</f>
        <v>-3.2773471145564095</v>
      </c>
    </row>
    <row r="73" spans="1:9" ht="15.75" x14ac:dyDescent="0.25">
      <c r="A73" s="1"/>
      <c r="B73" s="19" t="s">
        <v>19</v>
      </c>
      <c r="C73" s="20">
        <v>4.5330000000000004</v>
      </c>
      <c r="D73" s="20">
        <v>4.7439000000000009</v>
      </c>
      <c r="E73" s="20">
        <v>4.2908999999999997</v>
      </c>
      <c r="F73" s="20">
        <f>+E73-D73</f>
        <v>-0.45300000000000118</v>
      </c>
      <c r="G73" s="21">
        <f>+F73/D73*100</f>
        <v>-9.549105166635071</v>
      </c>
      <c r="H73" s="21">
        <f>+E73-C73</f>
        <v>-0.24210000000000065</v>
      </c>
      <c r="I73" s="22">
        <f>+H73/C73*100</f>
        <v>-5.3408338848444874</v>
      </c>
    </row>
    <row r="74" spans="1:9" ht="15.75" x14ac:dyDescent="0.25">
      <c r="A74" s="1"/>
      <c r="B74" s="19" t="s">
        <v>20</v>
      </c>
      <c r="C74" s="20">
        <v>8.5699999999999998E-2</v>
      </c>
      <c r="D74" s="20">
        <v>8.6800000000000016E-2</v>
      </c>
      <c r="E74" s="20">
        <v>0.11159999999999999</v>
      </c>
      <c r="F74" s="20">
        <f>+E74-D74</f>
        <v>2.4799999999999975E-2</v>
      </c>
      <c r="G74" s="21">
        <f>+F74/D74*100</f>
        <v>28.571428571428537</v>
      </c>
      <c r="H74" s="21">
        <f>+E74-C74</f>
        <v>2.5899999999999992E-2</v>
      </c>
      <c r="I74" s="22">
        <f>+H74/C74*100</f>
        <v>30.221703617269537</v>
      </c>
    </row>
    <row r="75" spans="1:9" ht="15.75" x14ac:dyDescent="0.25">
      <c r="A75" s="1"/>
      <c r="B75" s="19" t="s">
        <v>21</v>
      </c>
      <c r="C75" s="20">
        <v>0.88829999999999998</v>
      </c>
      <c r="D75" s="20">
        <v>0.9272999999999999</v>
      </c>
      <c r="E75" s="20">
        <v>0.45690000000000003</v>
      </c>
      <c r="F75" s="20">
        <f>+E75-D75</f>
        <v>-0.47039999999999987</v>
      </c>
      <c r="G75" s="21">
        <f>+F75/D75*100</f>
        <v>-50.727919767065664</v>
      </c>
      <c r="H75" s="21">
        <f>+E75-C75</f>
        <v>-0.43139999999999995</v>
      </c>
      <c r="I75" s="22">
        <f>+H75/C75*100</f>
        <v>-48.56467409658898</v>
      </c>
    </row>
    <row r="76" spans="1:9" ht="15.75" x14ac:dyDescent="0.25">
      <c r="A76" s="1"/>
      <c r="B76" s="18" t="s">
        <v>22</v>
      </c>
      <c r="C76" s="15">
        <f>SUM(C77:C81)</f>
        <v>11.109500000000001</v>
      </c>
      <c r="D76" s="15">
        <f>SUM(D77:D81)</f>
        <v>11.3878</v>
      </c>
      <c r="E76" s="15">
        <f>SUM(E77:E81)</f>
        <v>11.742899999999999</v>
      </c>
      <c r="F76" s="15">
        <f>+E76-D76</f>
        <v>0.35509999999999842</v>
      </c>
      <c r="G76" s="16">
        <f>+F76/D76*100</f>
        <v>3.118249354572423</v>
      </c>
      <c r="H76" s="16">
        <f>+E76-C76</f>
        <v>0.63339999999999819</v>
      </c>
      <c r="I76" s="17">
        <f>+H76/C76*100</f>
        <v>5.7014267068724793</v>
      </c>
    </row>
    <row r="77" spans="1:9" ht="15.75" x14ac:dyDescent="0.25">
      <c r="A77" s="1"/>
      <c r="B77" s="19" t="s">
        <v>23</v>
      </c>
      <c r="C77" s="20">
        <v>1.3413000000000002</v>
      </c>
      <c r="D77" s="20">
        <v>1.3311999999999999</v>
      </c>
      <c r="E77" s="20">
        <v>2.0036</v>
      </c>
      <c r="F77" s="20">
        <f>+E77-D77</f>
        <v>0.67240000000000011</v>
      </c>
      <c r="G77" s="21">
        <f>+F77/D77*100</f>
        <v>50.510817307692314</v>
      </c>
      <c r="H77" s="21">
        <f>+E77-C77</f>
        <v>0.66229999999999989</v>
      </c>
      <c r="I77" s="22">
        <f>+H77/C77*100</f>
        <v>49.377469619026307</v>
      </c>
    </row>
    <row r="78" spans="1:9" ht="15.75" x14ac:dyDescent="0.25">
      <c r="A78" s="1"/>
      <c r="B78" s="19" t="s">
        <v>24</v>
      </c>
      <c r="C78" s="20">
        <v>7.2700000000000001E-2</v>
      </c>
      <c r="D78" s="20">
        <v>6.7899999999999988E-2</v>
      </c>
      <c r="E78" s="20">
        <v>0.10929999999999998</v>
      </c>
      <c r="F78" s="20">
        <f>+E78-D78</f>
        <v>4.1399999999999992E-2</v>
      </c>
      <c r="G78" s="21">
        <f>+F78/D78*100</f>
        <v>60.972017673048597</v>
      </c>
      <c r="H78" s="21">
        <f>+E78-C78</f>
        <v>3.659999999999998E-2</v>
      </c>
      <c r="I78" s="22">
        <f>+H78/C78*100</f>
        <v>50.343878954607945</v>
      </c>
    </row>
    <row r="79" spans="1:9" ht="15.75" x14ac:dyDescent="0.25">
      <c r="A79" s="1"/>
      <c r="B79" s="19" t="s">
        <v>25</v>
      </c>
      <c r="C79" s="20"/>
      <c r="D79" s="20"/>
      <c r="E79" s="20"/>
      <c r="F79" s="20">
        <f>+E79-D79</f>
        <v>0</v>
      </c>
      <c r="G79" s="23" t="e">
        <f>+F79/D79*100</f>
        <v>#DIV/0!</v>
      </c>
      <c r="H79" s="21">
        <f>+E79-C79</f>
        <v>0</v>
      </c>
      <c r="I79" s="24" t="e">
        <f>+H79/C79*100</f>
        <v>#DIV/0!</v>
      </c>
    </row>
    <row r="80" spans="1:9" ht="15.75" x14ac:dyDescent="0.25">
      <c r="A80" s="1"/>
      <c r="B80" s="19" t="s">
        <v>26</v>
      </c>
      <c r="C80" s="20">
        <v>1.1214</v>
      </c>
      <c r="D80" s="20">
        <v>1.2066000000000001</v>
      </c>
      <c r="E80" s="20">
        <v>1.1367</v>
      </c>
      <c r="F80" s="20">
        <f>+E80-D80</f>
        <v>-6.9900000000000073E-2</v>
      </c>
      <c r="G80" s="21">
        <f>+F80/D80*100</f>
        <v>-5.7931377424167136</v>
      </c>
      <c r="H80" s="21">
        <f>+E80-C80</f>
        <v>1.5300000000000091E-2</v>
      </c>
      <c r="I80" s="22">
        <f>+H80/C80*100</f>
        <v>1.3643659711075524</v>
      </c>
    </row>
    <row r="81" spans="1:9" ht="15.75" x14ac:dyDescent="0.25">
      <c r="A81" s="1"/>
      <c r="B81" s="19" t="s">
        <v>27</v>
      </c>
      <c r="C81" s="20">
        <f>+C82+C83</f>
        <v>8.5741000000000014</v>
      </c>
      <c r="D81" s="20">
        <v>8.7820999999999998</v>
      </c>
      <c r="E81" s="20">
        <f>+E82+E83</f>
        <v>8.4932999999999996</v>
      </c>
      <c r="F81" s="20">
        <f>+E81-D81</f>
        <v>-0.28880000000000017</v>
      </c>
      <c r="G81" s="21">
        <f>+F81/D81*100</f>
        <v>-3.2885073046310129</v>
      </c>
      <c r="H81" s="21">
        <f>+E81-C81</f>
        <v>-8.0800000000001759E-2</v>
      </c>
      <c r="I81" s="22">
        <f>+H81/C81*100</f>
        <v>-0.94237296042735375</v>
      </c>
    </row>
    <row r="82" spans="1:9" ht="15.75" x14ac:dyDescent="0.25">
      <c r="A82" s="1"/>
      <c r="B82" s="25" t="s">
        <v>28</v>
      </c>
      <c r="C82" s="20">
        <v>5.5656000000000008</v>
      </c>
      <c r="D82" s="20"/>
      <c r="E82" s="20">
        <v>5.4525999999999994</v>
      </c>
      <c r="F82" s="20">
        <f>+E82-D82</f>
        <v>5.4525999999999994</v>
      </c>
      <c r="G82" s="23" t="e">
        <f>+F82/D82*100</f>
        <v>#DIV/0!</v>
      </c>
      <c r="H82" s="21">
        <f>+E82-C82</f>
        <v>-0.11300000000000132</v>
      </c>
      <c r="I82" s="22">
        <f>+H82/C82*100</f>
        <v>-2.0303291648699386</v>
      </c>
    </row>
    <row r="83" spans="1:9" ht="15.75" x14ac:dyDescent="0.25">
      <c r="A83" s="1"/>
      <c r="B83" s="25" t="s">
        <v>29</v>
      </c>
      <c r="C83" s="20">
        <v>3.0085000000000002</v>
      </c>
      <c r="D83" s="20"/>
      <c r="E83" s="20">
        <v>3.0406999999999997</v>
      </c>
      <c r="F83" s="20">
        <f>+E83-D83</f>
        <v>3.0406999999999997</v>
      </c>
      <c r="G83" s="23" t="e">
        <f>+F83/D83*100</f>
        <v>#DIV/0!</v>
      </c>
      <c r="H83" s="21">
        <f>+E83-C83</f>
        <v>3.2199999999999562E-2</v>
      </c>
      <c r="I83" s="22">
        <f>+H83/C83*100</f>
        <v>1.0703008143593007</v>
      </c>
    </row>
    <row r="84" spans="1:9" ht="15.75" x14ac:dyDescent="0.25">
      <c r="A84" s="1"/>
      <c r="B84" s="18" t="s">
        <v>30</v>
      </c>
      <c r="C84" s="15">
        <f>SUM(C85:C91)</f>
        <v>14.692500000000001</v>
      </c>
      <c r="D84" s="15">
        <f>SUM(D85:D91)</f>
        <v>15.646699999999999</v>
      </c>
      <c r="E84" s="15">
        <f>SUM(E85:E91)</f>
        <v>17.562900000000003</v>
      </c>
      <c r="F84" s="15">
        <f>+E84-D84</f>
        <v>1.9162000000000035</v>
      </c>
      <c r="G84" s="16">
        <f>+F84/D84*100</f>
        <v>12.246671822173388</v>
      </c>
      <c r="H84" s="16">
        <f>+E84-C84</f>
        <v>2.8704000000000018</v>
      </c>
      <c r="I84" s="17">
        <f>+H84/C84*100</f>
        <v>19.53649821337418</v>
      </c>
    </row>
    <row r="85" spans="1:9" ht="15.75" x14ac:dyDescent="0.25">
      <c r="A85" s="1"/>
      <c r="B85" s="19" t="s">
        <v>31</v>
      </c>
      <c r="C85" s="20">
        <v>0.68210000000000004</v>
      </c>
      <c r="D85" s="20">
        <v>0.84539999999999993</v>
      </c>
      <c r="E85" s="20">
        <v>0.68720000000000003</v>
      </c>
      <c r="F85" s="20">
        <f>+E85-D85</f>
        <v>-0.1581999999999999</v>
      </c>
      <c r="G85" s="21">
        <f>+F85/D85*100</f>
        <v>-18.713035249585985</v>
      </c>
      <c r="H85" s="21">
        <f>+E85-C85</f>
        <v>5.0999999999999934E-3</v>
      </c>
      <c r="I85" s="22">
        <f>+H85/C85*100</f>
        <v>0.74769095440551137</v>
      </c>
    </row>
    <row r="86" spans="1:9" ht="15.75" x14ac:dyDescent="0.25">
      <c r="A86" s="1"/>
      <c r="B86" s="19" t="s">
        <v>32</v>
      </c>
      <c r="C86" s="20">
        <v>7.6050000000000004</v>
      </c>
      <c r="D86" s="20">
        <v>7.0453000000000001</v>
      </c>
      <c r="E86" s="20">
        <v>8.0931999999999995</v>
      </c>
      <c r="F86" s="20">
        <f>+E86-D86</f>
        <v>1.0478999999999994</v>
      </c>
      <c r="G86" s="21">
        <f>+F86/D86*100</f>
        <v>14.873745617645797</v>
      </c>
      <c r="H86" s="21">
        <f>+E86-C86</f>
        <v>0.48819999999999908</v>
      </c>
      <c r="I86" s="22">
        <f>+H86/C86*100</f>
        <v>6.4194608809993294</v>
      </c>
    </row>
    <row r="87" spans="1:9" ht="15.75" x14ac:dyDescent="0.25">
      <c r="A87" s="1"/>
      <c r="B87" s="19" t="s">
        <v>33</v>
      </c>
      <c r="C87" s="20">
        <v>3.8064</v>
      </c>
      <c r="D87" s="20">
        <v>3.5226999999999999</v>
      </c>
      <c r="E87" s="20">
        <v>4.0632999999999999</v>
      </c>
      <c r="F87" s="20">
        <f>+E87-D87</f>
        <v>0.54059999999999997</v>
      </c>
      <c r="G87" s="21">
        <f>+F87/D87*100</f>
        <v>15.34618332529026</v>
      </c>
      <c r="H87" s="21">
        <f>+E87-C87</f>
        <v>0.25689999999999991</v>
      </c>
      <c r="I87" s="22">
        <f>+H87/C87*100</f>
        <v>6.7491593106347185</v>
      </c>
    </row>
    <row r="88" spans="1:9" ht="15.75" x14ac:dyDescent="0.25">
      <c r="A88" s="1"/>
      <c r="B88" s="19" t="s">
        <v>34</v>
      </c>
      <c r="C88" s="20">
        <v>0</v>
      </c>
      <c r="D88" s="20"/>
      <c r="E88" s="20">
        <v>0</v>
      </c>
      <c r="F88" s="20">
        <f>+E88-D88</f>
        <v>0</v>
      </c>
      <c r="G88" s="23" t="e">
        <f>+F88/D88*100</f>
        <v>#DIV/0!</v>
      </c>
      <c r="H88" s="21">
        <f>+E88-C88</f>
        <v>0</v>
      </c>
      <c r="I88" s="24" t="e">
        <f>+H88/C88*100</f>
        <v>#DIV/0!</v>
      </c>
    </row>
    <row r="89" spans="1:9" ht="15.75" x14ac:dyDescent="0.25">
      <c r="A89" s="1"/>
      <c r="B89" s="19" t="s">
        <v>35</v>
      </c>
      <c r="C89" s="20"/>
      <c r="D89" s="20"/>
      <c r="E89" s="20"/>
      <c r="F89" s="20">
        <f>+E89-D89</f>
        <v>0</v>
      </c>
      <c r="G89" s="23" t="e">
        <f>+F89/D89*100</f>
        <v>#DIV/0!</v>
      </c>
      <c r="H89" s="21">
        <f>+E89-C89</f>
        <v>0</v>
      </c>
      <c r="I89" s="24" t="e">
        <f>+H89/C89*100</f>
        <v>#DIV/0!</v>
      </c>
    </row>
    <row r="90" spans="1:9" ht="15.75" x14ac:dyDescent="0.25">
      <c r="A90" s="1"/>
      <c r="B90" s="19" t="s">
        <v>54</v>
      </c>
      <c r="C90" s="20">
        <v>2.5990000000000006</v>
      </c>
      <c r="D90" s="20">
        <v>4.233299999999999</v>
      </c>
      <c r="E90" s="20">
        <v>4.7092000000000009</v>
      </c>
      <c r="F90" s="20">
        <f>+E90-D90</f>
        <v>0.47590000000000199</v>
      </c>
      <c r="G90" s="21">
        <f>+F90/D90*100</f>
        <v>11.241820801738646</v>
      </c>
      <c r="H90" s="21">
        <f>+E90-C90</f>
        <v>2.1102000000000003</v>
      </c>
      <c r="I90" s="22">
        <f>+H90/C90*100</f>
        <v>81.192766448634075</v>
      </c>
    </row>
    <row r="91" spans="1:9" ht="15.75" x14ac:dyDescent="0.25">
      <c r="A91" s="1"/>
      <c r="B91" s="19" t="s">
        <v>55</v>
      </c>
      <c r="C91" s="20">
        <v>0</v>
      </c>
      <c r="D91" s="20">
        <v>0</v>
      </c>
      <c r="E91" s="20">
        <v>0.01</v>
      </c>
      <c r="F91" s="20">
        <f>+E91-D91</f>
        <v>0.01</v>
      </c>
      <c r="G91" s="23" t="e">
        <f>+F91/D91*100</f>
        <v>#DIV/0!</v>
      </c>
      <c r="H91" s="21">
        <f>+E91-C91</f>
        <v>0.01</v>
      </c>
      <c r="I91" s="24" t="e">
        <f>+H91/C91*100</f>
        <v>#DIV/0!</v>
      </c>
    </row>
    <row r="92" spans="1:9" ht="15.75" x14ac:dyDescent="0.25">
      <c r="A92" s="1"/>
      <c r="B92" s="14" t="s">
        <v>36</v>
      </c>
      <c r="C92" s="15">
        <f>SUM(C93:C95)</f>
        <v>12.7499</v>
      </c>
      <c r="D92" s="15">
        <f>SUM(D93:D95)</f>
        <v>11.4117</v>
      </c>
      <c r="E92" s="15">
        <f>SUM(E93:E95)</f>
        <v>15.078300000000002</v>
      </c>
      <c r="F92" s="15">
        <f>+E92-D92</f>
        <v>3.6666000000000025</v>
      </c>
      <c r="G92" s="16">
        <f>+F92/D92*100</f>
        <v>32.130182181445385</v>
      </c>
      <c r="H92" s="16">
        <f>+E92-C92</f>
        <v>2.328400000000002</v>
      </c>
      <c r="I92" s="17">
        <f>+H92/C92*100</f>
        <v>18.262104016502107</v>
      </c>
    </row>
    <row r="93" spans="1:9" ht="15.75" x14ac:dyDescent="0.25">
      <c r="A93" s="1"/>
      <c r="B93" s="19" t="s">
        <v>37</v>
      </c>
      <c r="C93" s="20">
        <v>3.1461000000000001</v>
      </c>
      <c r="D93" s="20">
        <v>1.6496999999999999</v>
      </c>
      <c r="E93" s="20">
        <v>3.3187000000000002</v>
      </c>
      <c r="F93" s="20">
        <f>+E93-D93</f>
        <v>1.6690000000000003</v>
      </c>
      <c r="G93" s="21">
        <f>+F93/D93*100</f>
        <v>101.169909680548</v>
      </c>
      <c r="H93" s="21">
        <f>+E93-C93</f>
        <v>0.17260000000000009</v>
      </c>
      <c r="I93" s="22">
        <f>+H93/C93*100</f>
        <v>5.4861574647976887</v>
      </c>
    </row>
    <row r="94" spans="1:9" ht="15.75" x14ac:dyDescent="0.25">
      <c r="A94" s="1"/>
      <c r="B94" s="19" t="s">
        <v>38</v>
      </c>
      <c r="C94" s="20">
        <v>0.76130000000000009</v>
      </c>
      <c r="D94" s="20">
        <v>0</v>
      </c>
      <c r="E94" s="20">
        <v>0.7671</v>
      </c>
      <c r="F94" s="20">
        <f>+E94-D94</f>
        <v>0.7671</v>
      </c>
      <c r="G94" s="23" t="e">
        <f>+F94/D94*100</f>
        <v>#DIV/0!</v>
      </c>
      <c r="H94" s="21">
        <f>+E94-C94</f>
        <v>5.7999999999999163E-3</v>
      </c>
      <c r="I94" s="22">
        <f>+H94/C94*100</f>
        <v>0.76185472218572381</v>
      </c>
    </row>
    <row r="95" spans="1:9" ht="18.75" x14ac:dyDescent="0.25">
      <c r="A95" s="1"/>
      <c r="B95" s="19" t="s">
        <v>39</v>
      </c>
      <c r="C95" s="20">
        <v>8.8425000000000011</v>
      </c>
      <c r="D95" s="20">
        <v>9.7620000000000005</v>
      </c>
      <c r="E95" s="20">
        <v>10.992500000000001</v>
      </c>
      <c r="F95" s="20">
        <f>+E95-D95</f>
        <v>1.230500000000001</v>
      </c>
      <c r="G95" s="21">
        <f>+F95/D95*100</f>
        <v>12.604998975619761</v>
      </c>
      <c r="H95" s="21">
        <f>+E95-C95</f>
        <v>2.1500000000000004</v>
      </c>
      <c r="I95" s="22">
        <f>+H95/C95*100</f>
        <v>24.314390726604469</v>
      </c>
    </row>
    <row r="96" spans="1:9" ht="16.5" thickBot="1" x14ac:dyDescent="0.3">
      <c r="A96" s="1"/>
      <c r="B96" s="26"/>
      <c r="C96" s="27"/>
      <c r="D96" s="27"/>
      <c r="E96" s="27"/>
      <c r="F96" s="27"/>
      <c r="G96" s="27"/>
      <c r="H96" s="27"/>
      <c r="I96" s="28"/>
    </row>
    <row r="97" spans="2:9" x14ac:dyDescent="0.25">
      <c r="B97" s="29"/>
      <c r="C97" s="29"/>
      <c r="D97" s="29"/>
      <c r="E97" s="2"/>
      <c r="F97" s="2"/>
      <c r="G97" s="2"/>
      <c r="H97" s="2"/>
      <c r="I97" s="2"/>
    </row>
    <row r="98" spans="2:9" x14ac:dyDescent="0.25">
      <c r="B98" s="30" t="s">
        <v>45</v>
      </c>
      <c r="C98" s="30"/>
      <c r="D98" s="30"/>
      <c r="E98" s="2"/>
      <c r="F98" s="2"/>
      <c r="G98" s="2"/>
      <c r="H98" s="2"/>
      <c r="I98" s="2"/>
    </row>
    <row r="99" spans="2:9" x14ac:dyDescent="0.25">
      <c r="B99" s="2"/>
      <c r="C99" s="2"/>
      <c r="D99" s="2"/>
      <c r="E99" s="2"/>
      <c r="F99" s="2"/>
      <c r="G99" s="2"/>
      <c r="H99" s="2"/>
      <c r="I99" s="2"/>
    </row>
    <row r="100" spans="2:9" x14ac:dyDescent="0.25">
      <c r="B100" s="37" t="s">
        <v>40</v>
      </c>
      <c r="C100" s="38"/>
      <c r="D100" s="38"/>
      <c r="E100" s="38"/>
      <c r="F100" s="38"/>
      <c r="G100" s="38"/>
      <c r="H100" s="38"/>
      <c r="I100" s="38"/>
    </row>
  </sheetData>
  <mergeCells count="7">
    <mergeCell ref="H57:I57"/>
    <mergeCell ref="B5:B6"/>
    <mergeCell ref="D5:E5"/>
    <mergeCell ref="F5:G5"/>
    <mergeCell ref="B48:G48"/>
    <mergeCell ref="B57:B58"/>
    <mergeCell ref="F57:G57"/>
  </mergeCells>
  <printOptions horizontalCentered="1"/>
  <pageMargins left="0.7" right="0.7" top="0.75" bottom="0.75" header="0.3" footer="0.3"/>
  <pageSetup scale="59" orientation="landscape" r:id="rId1"/>
  <ignoredErrors>
    <ignoredError sqref="E10:E11 E13:E16 E18:E23 E25:E28 E30:E31 E33:E39 E41:E43 C12:D12" formulaRange="1"/>
    <ignoredError sqref="G36 G3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Carlos Alberto Minero Mendoza</cp:lastModifiedBy>
  <cp:lastPrinted>2018-10-04T17:51:27Z</cp:lastPrinted>
  <dcterms:created xsi:type="dcterms:W3CDTF">2018-10-04T15:08:47Z</dcterms:created>
  <dcterms:modified xsi:type="dcterms:W3CDTF">2018-10-11T19:14:47Z</dcterms:modified>
</cp:coreProperties>
</file>