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598" activeTab="1"/>
  </bookViews>
  <sheets>
    <sheet name="Ings18xmes" sheetId="1" r:id="rId1"/>
    <sheet name="Ings18vrsPto.eIng17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<sst xmlns="http://schemas.openxmlformats.org/spreadsheetml/2006/main" count="115" uniqueCount="67">
  <si>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</si>
  <si>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</si>
  <si>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</si>
  <si>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</si>
  <si>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</si>
  <si>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</si>
  <si>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</si>
  <si>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</si>
  <si>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</si>
  <si>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</si>
  <si>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</si>
  <si>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</si>
  <si>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</si>
  <si>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</si>
  <si>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</si>
  <si>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</si>
  <si>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</si>
  <si>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</si>
  <si>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</si>
  <si>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</si>
  <si>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</si>
  <si>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</si>
  <si>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</si>
  <si>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</si>
  <si>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</si>
  <si>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</si>
  <si>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</si>
  <si>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</si>
  <si>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</si>
  <si>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</si>
  <si>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</si>
  <si>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</si>
  <si>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</si>
  <si>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</si>
  <si>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</si>
  <si>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</si>
  <si>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</si>
  <si>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</si>
  <si>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</si>
  <si>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</si>
  <si>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</si>
  <si>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</si>
  <si>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</si>
  <si>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</si>
  <si>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</si>
  <si>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</si>
  <si>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</si>
  <si>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</si>
  <si>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</si>
  <si>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</si>
  <si>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</si>
  <si>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</si>
  <si>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</si>
  <si>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</si>
  <si>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</si>
  <si>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</si>
  <si>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</t>
  </si>
  <si>
    <t>Contrb. Espec. A grandes Contrib. s/seg. Publica</t>
  </si>
  <si>
    <t>Año 2017</t>
  </si>
  <si>
    <t>Año 2018</t>
  </si>
  <si>
    <t>Pto. 2018</t>
  </si>
  <si>
    <t>Variac. 18 / Pto. 18</t>
  </si>
  <si>
    <t>Variac. 18 / 17</t>
  </si>
  <si>
    <t>Al  30 Sep.</t>
  </si>
  <si>
    <t xml:space="preserve">COMPARATIVO ACUMULADO AL  30 DE SEPTIEMBRE DE 2018, VRS EJECUTADO  2017 Y PRESUPUESTO 2018 </t>
  </si>
  <si>
    <t>Al   30 Sep.</t>
  </si>
  <si>
    <t xml:space="preserve">INGRESOS AL  30 DE SEPTIEMBRE DE 2018, VRS EJECUTADO  2017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</si>
</sst>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4" borderId="14" xfId="0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5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left" indent="1"/>
    </xf>
    <xf numFmtId="0" fontId="4" fillId="34" borderId="17" xfId="0" applyFont="1" applyFill="1" applyBorder="1" applyAlignment="1">
      <alignment horizontal="left" indent="2"/>
    </xf>
    <xf numFmtId="172" fontId="4" fillId="34" borderId="10" xfId="0" applyNumberFormat="1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5" fillId="34" borderId="2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172" fontId="2" fillId="34" borderId="22" xfId="0" applyNumberFormat="1" applyFont="1" applyFill="1" applyBorder="1" applyAlignment="1">
      <alignment/>
    </xf>
    <xf numFmtId="172" fontId="46" fillId="34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2" fontId="46" fillId="34" borderId="13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indent="3"/>
    </xf>
    <xf numFmtId="176" fontId="0" fillId="0" borderId="0" xfId="0" applyNumberForma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12" width="7.7109375" style="0" customWidth="1"/>
    <col min="13" max="15" width="7.7109375" style="0" hidden="1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2:18" ht="15.7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16.5" customHeight="1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22" ht="13.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2:22" ht="21" customHeight="1">
      <c r="B5" s="39" t="s">
        <v>8</v>
      </c>
      <c r="C5" s="33" t="s">
        <v>58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>
      <c r="A6" s="2"/>
      <c r="B6" s="40"/>
      <c r="C6" s="3" t="s">
        <v>63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65</v>
      </c>
      <c r="Q6" s="34" t="s">
        <v>29</v>
      </c>
      <c r="R6" s="35" t="s">
        <v>30</v>
      </c>
      <c r="T6" s="2"/>
      <c r="U6" s="2"/>
      <c r="V6" s="2"/>
    </row>
    <row r="7" spans="1:22" ht="21" customHeight="1">
      <c r="A7" s="2"/>
      <c r="B7" s="9" t="s">
        <v>50</v>
      </c>
      <c r="C7" s="10">
        <f>+C8+C40</f>
        <v>3645.1858</v>
      </c>
      <c r="D7" s="10">
        <f>+D8+D40</f>
        <v>445.07040000000006</v>
      </c>
      <c r="E7" s="10">
        <f aca="true" t="shared" si="0" ref="E7:O7">+E8+E40</f>
        <v>369.5294</v>
      </c>
      <c r="F7" s="10">
        <f t="shared" si="0"/>
        <v>373.42379999999997</v>
      </c>
      <c r="G7" s="10">
        <f t="shared" si="0"/>
        <v>812.9946</v>
      </c>
      <c r="H7" s="10">
        <f t="shared" si="0"/>
        <v>367.86789999999996</v>
      </c>
      <c r="I7" s="10">
        <f t="shared" si="0"/>
        <v>371.5799</v>
      </c>
      <c r="J7" s="10">
        <f t="shared" si="0"/>
        <v>400.8162000000001</v>
      </c>
      <c r="K7" s="10">
        <f t="shared" si="0"/>
        <v>383.25440000000003</v>
      </c>
      <c r="L7" s="10">
        <f t="shared" si="0"/>
        <v>361.789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aca="true" t="shared" si="1" ref="P7:P43">SUM(D7:O7)</f>
        <v>3886.3256</v>
      </c>
      <c r="Q7" s="11">
        <f aca="true" t="shared" si="2" ref="Q7:Q43">+P7-C7</f>
        <v>241.13979999999992</v>
      </c>
      <c r="R7" s="29">
        <f aca="true" t="shared" si="3" ref="R7:R43">+Q7/C7*100</f>
        <v>6.615295165475513</v>
      </c>
      <c r="T7" s="37"/>
      <c r="U7" s="37"/>
      <c r="V7" s="2"/>
    </row>
    <row r="8" spans="1:22" ht="21" customHeight="1">
      <c r="A8" s="2"/>
      <c r="B8" s="14" t="s">
        <v>24</v>
      </c>
      <c r="C8" s="15">
        <f>+C9+C12+C16+C17+C24+C32</f>
        <v>3442.0291</v>
      </c>
      <c r="D8" s="15">
        <f>+D9+D12+D16+D17+D24+D32</f>
        <v>431.26360000000005</v>
      </c>
      <c r="E8" s="15">
        <f aca="true" t="shared" si="4" ref="E8:O8">+E9+E12+E16+E17+E24+E32</f>
        <v>337.6257</v>
      </c>
      <c r="F8" s="15">
        <f t="shared" si="4"/>
        <v>354.0288</v>
      </c>
      <c r="G8" s="15">
        <f t="shared" si="4"/>
        <v>789.9495</v>
      </c>
      <c r="H8" s="15">
        <f t="shared" si="4"/>
        <v>349.70539999999994</v>
      </c>
      <c r="I8" s="15">
        <f t="shared" si="4"/>
        <v>354.92740000000003</v>
      </c>
      <c r="J8" s="15">
        <f t="shared" si="4"/>
        <v>367.14240000000007</v>
      </c>
      <c r="K8" s="15">
        <f t="shared" si="4"/>
        <v>365.87960000000004</v>
      </c>
      <c r="L8" s="15">
        <f t="shared" si="4"/>
        <v>340.5254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3691.0478000000003</v>
      </c>
      <c r="Q8" s="15">
        <f t="shared" si="2"/>
        <v>249.01870000000008</v>
      </c>
      <c r="R8" s="17">
        <f t="shared" si="3"/>
        <v>7.234648306721174</v>
      </c>
      <c r="T8" s="37"/>
      <c r="U8" s="37"/>
      <c r="V8" s="37"/>
    </row>
    <row r="9" spans="1:22" ht="21" customHeight="1">
      <c r="A9" s="2"/>
      <c r="B9" s="18" t="s">
        <v>0</v>
      </c>
      <c r="C9" s="15">
        <f>SUM(C10:C11)</f>
        <v>1429.9967000000001</v>
      </c>
      <c r="D9" s="15">
        <f>SUM(D10:D11)</f>
        <v>192.33270000000002</v>
      </c>
      <c r="E9" s="15">
        <f aca="true" t="shared" si="5" ref="E9:O9">SUM(E10:E11)</f>
        <v>163.8352</v>
      </c>
      <c r="F9" s="15">
        <f t="shared" si="5"/>
        <v>170.2977</v>
      </c>
      <c r="G9" s="15">
        <f t="shared" si="5"/>
        <v>179.85860000000002</v>
      </c>
      <c r="H9" s="15">
        <f t="shared" si="5"/>
        <v>172.92249999999999</v>
      </c>
      <c r="I9" s="15">
        <f t="shared" si="5"/>
        <v>178.1773</v>
      </c>
      <c r="J9" s="15">
        <f t="shared" si="5"/>
        <v>177.58320000000003</v>
      </c>
      <c r="K9" s="15">
        <f t="shared" si="5"/>
        <v>177.0495</v>
      </c>
      <c r="L9" s="15">
        <f t="shared" si="5"/>
        <v>165.32999999999998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1577.3867</v>
      </c>
      <c r="Q9" s="15">
        <f t="shared" si="2"/>
        <v>147.38999999999987</v>
      </c>
      <c r="R9" s="17">
        <f t="shared" si="3"/>
        <v>10.307016792416364</v>
      </c>
      <c r="T9" s="37"/>
      <c r="U9" s="37"/>
      <c r="V9" s="37"/>
    </row>
    <row r="10" spans="1:22" ht="12.75" customHeight="1">
      <c r="A10" s="2"/>
      <c r="B10" s="19" t="s">
        <v>1</v>
      </c>
      <c r="C10" s="20">
        <v>686.0455000000001</v>
      </c>
      <c r="D10" s="20">
        <v>106.08160000000001</v>
      </c>
      <c r="E10" s="20">
        <v>82.1677</v>
      </c>
      <c r="F10" s="20">
        <v>79.61139999999999</v>
      </c>
      <c r="G10" s="20">
        <v>82.2178</v>
      </c>
      <c r="H10" s="20">
        <v>76.89979999999998</v>
      </c>
      <c r="I10" s="20">
        <v>78.6328</v>
      </c>
      <c r="J10" s="20">
        <v>77.77920000000002</v>
      </c>
      <c r="K10" s="20">
        <v>76.7767</v>
      </c>
      <c r="L10" s="20">
        <v>73.96929999999999</v>
      </c>
      <c r="M10" s="20"/>
      <c r="N10" s="20"/>
      <c r="O10" s="20"/>
      <c r="P10" s="20">
        <f t="shared" si="1"/>
        <v>734.1363</v>
      </c>
      <c r="Q10" s="20">
        <f t="shared" si="2"/>
        <v>48.090799999999945</v>
      </c>
      <c r="R10" s="22">
        <f t="shared" si="3"/>
        <v>7.009855760295773</v>
      </c>
      <c r="T10" s="37"/>
      <c r="U10" s="37"/>
      <c r="V10" s="37"/>
    </row>
    <row r="11" spans="1:22" ht="12.75" customHeight="1">
      <c r="A11" s="2"/>
      <c r="B11" s="19" t="s">
        <v>2</v>
      </c>
      <c r="C11" s="20">
        <v>743.9512</v>
      </c>
      <c r="D11" s="20">
        <v>86.25110000000001</v>
      </c>
      <c r="E11" s="20">
        <v>81.6675</v>
      </c>
      <c r="F11" s="20">
        <v>90.6863</v>
      </c>
      <c r="G11" s="20">
        <v>97.64080000000001</v>
      </c>
      <c r="H11" s="20">
        <v>96.0227</v>
      </c>
      <c r="I11" s="20">
        <v>99.5445</v>
      </c>
      <c r="J11" s="20">
        <v>99.804</v>
      </c>
      <c r="K11" s="20">
        <v>100.27279999999999</v>
      </c>
      <c r="L11" s="20">
        <v>91.3607</v>
      </c>
      <c r="M11" s="20"/>
      <c r="N11" s="20"/>
      <c r="O11" s="20"/>
      <c r="P11" s="20">
        <f>SUM(D11:O11)</f>
        <v>843.2503999999999</v>
      </c>
      <c r="Q11" s="20">
        <f t="shared" si="2"/>
        <v>99.29919999999993</v>
      </c>
      <c r="R11" s="22">
        <f t="shared" si="3"/>
        <v>13.347542150614172</v>
      </c>
      <c r="T11" s="37"/>
      <c r="U11" s="37"/>
      <c r="V11" s="37"/>
    </row>
    <row r="12" spans="1:22" ht="21" customHeight="1">
      <c r="A12" s="2"/>
      <c r="B12" s="18" t="s">
        <v>9</v>
      </c>
      <c r="C12" s="15">
        <f>SUM(C13:C15)</f>
        <v>1432.1395000000002</v>
      </c>
      <c r="D12" s="15">
        <f>SUM(D13:D15)</f>
        <v>176.99329999999998</v>
      </c>
      <c r="E12" s="15">
        <f aca="true" t="shared" si="6" ref="E12:O12">SUM(E13:E15)</f>
        <v>116.3788</v>
      </c>
      <c r="F12" s="15">
        <f t="shared" si="6"/>
        <v>125.9793</v>
      </c>
      <c r="G12" s="15">
        <f t="shared" si="6"/>
        <v>480.20399999999995</v>
      </c>
      <c r="H12" s="15">
        <f t="shared" si="6"/>
        <v>116.86939999999998</v>
      </c>
      <c r="I12" s="15">
        <f t="shared" si="6"/>
        <v>116.9986</v>
      </c>
      <c r="J12" s="15">
        <f t="shared" si="6"/>
        <v>128.7724</v>
      </c>
      <c r="K12" s="15">
        <f t="shared" si="6"/>
        <v>125.0259</v>
      </c>
      <c r="L12" s="15">
        <f t="shared" si="6"/>
        <v>116.1387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1503.3604</v>
      </c>
      <c r="Q12" s="15">
        <f t="shared" si="2"/>
        <v>71.2208999999998</v>
      </c>
      <c r="R12" s="17">
        <f t="shared" si="3"/>
        <v>4.973042081445263</v>
      </c>
      <c r="T12" s="37"/>
      <c r="U12" s="37"/>
      <c r="V12" s="37"/>
    </row>
    <row r="13" spans="1:22" ht="12.75" customHeight="1">
      <c r="A13" s="2"/>
      <c r="B13" s="19" t="s">
        <v>1</v>
      </c>
      <c r="C13" s="20">
        <v>445.13050000000004</v>
      </c>
      <c r="D13" s="20">
        <v>7.310700000000001</v>
      </c>
      <c r="E13" s="20">
        <v>6.7799</v>
      </c>
      <c r="F13" s="20">
        <v>18.345</v>
      </c>
      <c r="G13" s="20">
        <v>362.57089999999994</v>
      </c>
      <c r="H13" s="20">
        <v>13.860700000000001</v>
      </c>
      <c r="I13" s="20">
        <v>11.829700000000003</v>
      </c>
      <c r="J13" s="20">
        <v>9.928</v>
      </c>
      <c r="K13" s="20">
        <v>14.312399999999998</v>
      </c>
      <c r="L13" s="20">
        <v>8.901200000000001</v>
      </c>
      <c r="M13" s="20"/>
      <c r="N13" s="20"/>
      <c r="O13" s="20"/>
      <c r="P13" s="20">
        <f t="shared" si="1"/>
        <v>453.8385</v>
      </c>
      <c r="Q13" s="20">
        <f t="shared" si="2"/>
        <v>8.70799999999997</v>
      </c>
      <c r="R13" s="22">
        <f t="shared" si="3"/>
        <v>1.9562802369192784</v>
      </c>
      <c r="T13" s="37"/>
      <c r="U13" s="37"/>
      <c r="V13" s="37"/>
    </row>
    <row r="14" spans="1:22" ht="12.75" customHeight="1">
      <c r="A14" s="2"/>
      <c r="B14" s="19" t="s">
        <v>3</v>
      </c>
      <c r="C14" s="20">
        <v>668.9877</v>
      </c>
      <c r="D14" s="20">
        <v>118.07399999999998</v>
      </c>
      <c r="E14" s="20">
        <v>66.7068</v>
      </c>
      <c r="F14" s="20">
        <v>68.0307</v>
      </c>
      <c r="G14" s="20">
        <v>77.49349999999998</v>
      </c>
      <c r="H14" s="20">
        <v>73.22139999999999</v>
      </c>
      <c r="I14" s="20">
        <v>73.7122</v>
      </c>
      <c r="J14" s="20">
        <v>86.48530000000001</v>
      </c>
      <c r="K14" s="20">
        <v>74.8955</v>
      </c>
      <c r="L14" s="20">
        <v>68.7162</v>
      </c>
      <c r="M14" s="20"/>
      <c r="N14" s="20"/>
      <c r="O14" s="20"/>
      <c r="P14" s="20">
        <f t="shared" si="1"/>
        <v>707.3355999999999</v>
      </c>
      <c r="Q14" s="20">
        <f t="shared" si="2"/>
        <v>38.34789999999987</v>
      </c>
      <c r="R14" s="22">
        <f t="shared" si="3"/>
        <v>5.7322279617397855</v>
      </c>
      <c r="T14" s="37"/>
      <c r="U14" s="37"/>
      <c r="V14" s="37"/>
    </row>
    <row r="15" spans="1:22" ht="12.75" customHeight="1">
      <c r="A15" s="2"/>
      <c r="B15" s="19" t="s">
        <v>4</v>
      </c>
      <c r="C15" s="20">
        <v>318.0213</v>
      </c>
      <c r="D15" s="20">
        <v>51.608599999999996</v>
      </c>
      <c r="E15" s="20">
        <v>42.8921</v>
      </c>
      <c r="F15" s="20">
        <v>39.60359999999999</v>
      </c>
      <c r="G15" s="20">
        <v>40.1396</v>
      </c>
      <c r="H15" s="20">
        <v>29.78729999999999</v>
      </c>
      <c r="I15" s="20">
        <v>31.4567</v>
      </c>
      <c r="J15" s="20">
        <v>32.3591</v>
      </c>
      <c r="K15" s="20">
        <v>35.818</v>
      </c>
      <c r="L15" s="20">
        <v>38.521300000000004</v>
      </c>
      <c r="M15" s="20"/>
      <c r="N15" s="20"/>
      <c r="O15" s="20"/>
      <c r="P15" s="20">
        <f t="shared" si="1"/>
        <v>342.18629999999996</v>
      </c>
      <c r="Q15" s="20">
        <f t="shared" si="2"/>
        <v>24.164999999999964</v>
      </c>
      <c r="R15" s="22">
        <f t="shared" si="3"/>
        <v>7.598547644450219</v>
      </c>
      <c r="T15" s="37"/>
      <c r="U15" s="37"/>
      <c r="V15" s="37"/>
    </row>
    <row r="16" spans="1:22" ht="21" customHeight="1">
      <c r="A16" s="2"/>
      <c r="B16" s="18" t="s">
        <v>51</v>
      </c>
      <c r="C16" s="15">
        <v>149.44199999999998</v>
      </c>
      <c r="D16" s="15">
        <v>17.2352</v>
      </c>
      <c r="E16" s="15">
        <v>16.2581</v>
      </c>
      <c r="F16" s="15">
        <v>17.325400000000002</v>
      </c>
      <c r="G16" s="15">
        <v>17.550900000000002</v>
      </c>
      <c r="H16" s="15">
        <v>18.4324</v>
      </c>
      <c r="I16" s="15">
        <v>18.486900000000002</v>
      </c>
      <c r="J16" s="15">
        <v>19.523299999999995</v>
      </c>
      <c r="K16" s="15">
        <v>20.1863</v>
      </c>
      <c r="L16" s="15">
        <v>18.616</v>
      </c>
      <c r="M16" s="15"/>
      <c r="N16" s="15"/>
      <c r="O16" s="15"/>
      <c r="P16" s="15">
        <f>SUM(D16:O16)</f>
        <v>163.61450000000002</v>
      </c>
      <c r="Q16" s="15">
        <f t="shared" si="2"/>
        <v>14.172500000000042</v>
      </c>
      <c r="R16" s="17">
        <f t="shared" si="3"/>
        <v>9.483612371354802</v>
      </c>
      <c r="T16" s="37"/>
      <c r="U16" s="37"/>
      <c r="V16" s="37"/>
    </row>
    <row r="17" spans="1:22" ht="21" customHeight="1">
      <c r="A17" s="2"/>
      <c r="B17" s="18" t="s">
        <v>36</v>
      </c>
      <c r="C17" s="15">
        <f>SUM(C18:C23)</f>
        <v>126.10200000000002</v>
      </c>
      <c r="D17" s="15">
        <f>SUM(D18:D23)</f>
        <v>16.3614</v>
      </c>
      <c r="E17" s="15">
        <f aca="true" t="shared" si="7" ref="E17:O17">SUM(E18:E23)</f>
        <v>12.8104</v>
      </c>
      <c r="F17" s="15">
        <f t="shared" si="7"/>
        <v>13.351199999999999</v>
      </c>
      <c r="G17" s="15">
        <f t="shared" si="7"/>
        <v>16.274800000000003</v>
      </c>
      <c r="H17" s="15">
        <f t="shared" si="7"/>
        <v>13.664900000000001</v>
      </c>
      <c r="I17" s="15">
        <f t="shared" si="7"/>
        <v>14.4529</v>
      </c>
      <c r="J17" s="15">
        <f t="shared" si="7"/>
        <v>14.2889</v>
      </c>
      <c r="K17" s="15">
        <f t="shared" si="7"/>
        <v>15.683199999999998</v>
      </c>
      <c r="L17" s="15">
        <f t="shared" si="7"/>
        <v>13.4312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130.31889999999999</v>
      </c>
      <c r="Q17" s="15">
        <f t="shared" si="2"/>
        <v>4.216899999999967</v>
      </c>
      <c r="R17" s="17">
        <f t="shared" si="3"/>
        <v>3.344038952593905</v>
      </c>
      <c r="T17" s="37"/>
      <c r="U17" s="37"/>
      <c r="V17" s="37"/>
    </row>
    <row r="18" spans="1:22" ht="12.75" customHeight="1">
      <c r="A18" s="2"/>
      <c r="B18" s="19" t="s">
        <v>34</v>
      </c>
      <c r="C18" s="20">
        <v>15.136700000000003</v>
      </c>
      <c r="D18" s="20">
        <v>1.6743</v>
      </c>
      <c r="E18" s="20">
        <v>1.5282</v>
      </c>
      <c r="F18" s="20">
        <v>1.9371999999999998</v>
      </c>
      <c r="G18" s="20">
        <v>1.7715999999999998</v>
      </c>
      <c r="H18" s="20">
        <v>1.9378</v>
      </c>
      <c r="I18" s="20">
        <v>1.744</v>
      </c>
      <c r="J18" s="20">
        <v>1.6933</v>
      </c>
      <c r="K18" s="20">
        <v>1.9663000000000002</v>
      </c>
      <c r="L18" s="20">
        <v>1.6725</v>
      </c>
      <c r="M18" s="20"/>
      <c r="N18" s="20"/>
      <c r="O18" s="20"/>
      <c r="P18" s="20">
        <f t="shared" si="1"/>
        <v>15.925199999999998</v>
      </c>
      <c r="Q18" s="20">
        <f t="shared" si="2"/>
        <v>0.7884999999999955</v>
      </c>
      <c r="R18" s="22">
        <f t="shared" si="3"/>
        <v>5.209193549452625</v>
      </c>
      <c r="T18" s="37"/>
      <c r="U18" s="37"/>
      <c r="V18" s="37"/>
    </row>
    <row r="19" spans="1:22" ht="12.75" customHeight="1">
      <c r="A19" s="2"/>
      <c r="B19" s="19" t="s">
        <v>11</v>
      </c>
      <c r="C19" s="20">
        <v>47.95990000000001</v>
      </c>
      <c r="D19" s="20">
        <v>7.919799999999999</v>
      </c>
      <c r="E19" s="20">
        <v>5.0691999999999995</v>
      </c>
      <c r="F19" s="20">
        <v>5.5548</v>
      </c>
      <c r="G19" s="20">
        <v>6.659600000000001</v>
      </c>
      <c r="H19" s="20">
        <v>5.56</v>
      </c>
      <c r="I19" s="20">
        <v>5.7467</v>
      </c>
      <c r="J19" s="20">
        <v>5.5957</v>
      </c>
      <c r="K19" s="20">
        <v>6.5165</v>
      </c>
      <c r="L19" s="20">
        <v>5.3739</v>
      </c>
      <c r="M19" s="20"/>
      <c r="N19" s="20"/>
      <c r="O19" s="20"/>
      <c r="P19" s="20">
        <f t="shared" si="1"/>
        <v>53.996199999999995</v>
      </c>
      <c r="Q19" s="20">
        <f t="shared" si="2"/>
        <v>6.036299999999983</v>
      </c>
      <c r="R19" s="22">
        <f t="shared" si="3"/>
        <v>12.586139670849983</v>
      </c>
      <c r="T19" s="37"/>
      <c r="U19" s="37"/>
      <c r="V19" s="37"/>
    </row>
    <row r="20" spans="1:22" ht="12.75" customHeight="1">
      <c r="A20" s="2"/>
      <c r="B20" s="19" t="s">
        <v>12</v>
      </c>
      <c r="C20" s="20">
        <v>19.4569</v>
      </c>
      <c r="D20" s="20">
        <v>1.9402000000000004</v>
      </c>
      <c r="E20" s="20">
        <v>2.0547</v>
      </c>
      <c r="F20" s="20">
        <v>1.4404000000000001</v>
      </c>
      <c r="G20" s="20">
        <v>2.5089</v>
      </c>
      <c r="H20" s="20">
        <v>1.5113</v>
      </c>
      <c r="I20" s="20">
        <v>2.2303</v>
      </c>
      <c r="J20" s="20">
        <v>2.2275</v>
      </c>
      <c r="K20" s="20">
        <v>1.9718999999999998</v>
      </c>
      <c r="L20" s="20">
        <v>1.4739</v>
      </c>
      <c r="M20" s="20"/>
      <c r="N20" s="20"/>
      <c r="O20" s="20"/>
      <c r="P20" s="20">
        <f t="shared" si="1"/>
        <v>17.359099999999998</v>
      </c>
      <c r="Q20" s="20">
        <f t="shared" si="2"/>
        <v>-2.097800000000003</v>
      </c>
      <c r="R20" s="22">
        <f t="shared" si="3"/>
        <v>-10.781779214571708</v>
      </c>
      <c r="T20" s="37"/>
      <c r="U20" s="37"/>
      <c r="V20" s="37"/>
    </row>
    <row r="21" spans="1:22" ht="12.75" customHeight="1">
      <c r="A21" s="2"/>
      <c r="B21" s="19" t="s">
        <v>26</v>
      </c>
      <c r="C21" s="20">
        <v>37.1058</v>
      </c>
      <c r="D21" s="20">
        <v>4.3137</v>
      </c>
      <c r="E21" s="20">
        <v>3.633</v>
      </c>
      <c r="F21" s="20">
        <v>3.9475</v>
      </c>
      <c r="G21" s="20">
        <v>4.613300000000001</v>
      </c>
      <c r="H21" s="20">
        <v>3.9929</v>
      </c>
      <c r="I21" s="20">
        <v>4.144700000000001</v>
      </c>
      <c r="J21" s="20">
        <v>4.003</v>
      </c>
      <c r="K21" s="20">
        <v>4.3339</v>
      </c>
      <c r="L21" s="20">
        <v>4.0523</v>
      </c>
      <c r="M21" s="20"/>
      <c r="N21" s="20"/>
      <c r="O21" s="20"/>
      <c r="P21" s="20">
        <f t="shared" si="1"/>
        <v>37.0343</v>
      </c>
      <c r="Q21" s="20">
        <f t="shared" si="2"/>
        <v>-0.07150000000000034</v>
      </c>
      <c r="R21" s="22">
        <f t="shared" si="3"/>
        <v>-0.1926922475731566</v>
      </c>
      <c r="T21" s="37"/>
      <c r="U21" s="37"/>
      <c r="V21" s="37"/>
    </row>
    <row r="22" spans="1:22" ht="12.75" customHeight="1">
      <c r="A22" s="2"/>
      <c r="B22" s="19" t="s">
        <v>13</v>
      </c>
      <c r="C22" s="20">
        <v>0.5634000000000001</v>
      </c>
      <c r="D22" s="20">
        <v>0.1019</v>
      </c>
      <c r="E22" s="20">
        <v>0.0953</v>
      </c>
      <c r="F22" s="20">
        <v>0.1017</v>
      </c>
      <c r="G22" s="20">
        <v>0.1403</v>
      </c>
      <c r="H22" s="20">
        <v>0.07890000000000001</v>
      </c>
      <c r="I22" s="20">
        <v>0.055200000000000006</v>
      </c>
      <c r="J22" s="20">
        <v>0.08109999999999999</v>
      </c>
      <c r="K22" s="20">
        <v>0.11009999999999999</v>
      </c>
      <c r="L22" s="20">
        <v>0.0848</v>
      </c>
      <c r="M22" s="20"/>
      <c r="N22" s="20"/>
      <c r="O22" s="20"/>
      <c r="P22" s="20">
        <f t="shared" si="1"/>
        <v>0.8492999999999999</v>
      </c>
      <c r="Q22" s="20">
        <f t="shared" si="2"/>
        <v>0.2858999999999998</v>
      </c>
      <c r="R22" s="22">
        <f t="shared" si="3"/>
        <v>50.74547390841316</v>
      </c>
      <c r="T22" s="37"/>
      <c r="U22" s="37"/>
      <c r="V22" s="37"/>
    </row>
    <row r="23" spans="1:22" ht="12.75" customHeight="1">
      <c r="A23" s="2"/>
      <c r="B23" s="19" t="s">
        <v>52</v>
      </c>
      <c r="C23" s="20">
        <v>5.8793</v>
      </c>
      <c r="D23" s="20">
        <v>0.4115</v>
      </c>
      <c r="E23" s="20">
        <v>0.43</v>
      </c>
      <c r="F23" s="20">
        <v>0.36960000000000004</v>
      </c>
      <c r="G23" s="20">
        <v>0.5811000000000001</v>
      </c>
      <c r="H23" s="20">
        <v>0.584</v>
      </c>
      <c r="I23" s="20">
        <v>0.532</v>
      </c>
      <c r="J23" s="20">
        <v>0.6882999999999999</v>
      </c>
      <c r="K23" s="20">
        <v>0.7845</v>
      </c>
      <c r="L23" s="20">
        <v>0.7737999999999999</v>
      </c>
      <c r="M23" s="20"/>
      <c r="N23" s="20"/>
      <c r="O23" s="20"/>
      <c r="P23" s="20">
        <f>SUM(D23:O23)</f>
        <v>5.1548</v>
      </c>
      <c r="Q23" s="20">
        <f>+P23-C23</f>
        <v>-0.7244999999999999</v>
      </c>
      <c r="R23" s="22">
        <f t="shared" si="3"/>
        <v>-12.322895582807476</v>
      </c>
      <c r="T23" s="37"/>
      <c r="U23" s="37"/>
      <c r="V23" s="37"/>
    </row>
    <row r="24" spans="1:22" ht="21" customHeight="1">
      <c r="A24" s="2"/>
      <c r="B24" s="18" t="s">
        <v>14</v>
      </c>
      <c r="C24" s="15">
        <f>SUM(C25:C29)</f>
        <v>92.3869</v>
      </c>
      <c r="D24" s="15">
        <f>SUM(D25:D29)</f>
        <v>11.3082</v>
      </c>
      <c r="E24" s="15">
        <f>SUM(E25:E29)</f>
        <v>10.5963</v>
      </c>
      <c r="F24" s="15">
        <f>SUM(F25:F29)</f>
        <v>10.3433</v>
      </c>
      <c r="G24" s="15">
        <f aca="true" t="shared" si="8" ref="G24:O24">SUM(G25:G29)</f>
        <v>9.9621</v>
      </c>
      <c r="H24" s="15">
        <f t="shared" si="8"/>
        <v>11.1671</v>
      </c>
      <c r="I24" s="15">
        <f t="shared" si="8"/>
        <v>11.5008</v>
      </c>
      <c r="J24" s="15">
        <f t="shared" si="8"/>
        <v>10.899199999999999</v>
      </c>
      <c r="K24" s="15">
        <f t="shared" si="8"/>
        <v>11.0344</v>
      </c>
      <c r="L24" s="15">
        <f t="shared" si="8"/>
        <v>10.455200000000001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97.2666</v>
      </c>
      <c r="Q24" s="15">
        <f t="shared" si="2"/>
        <v>4.8797</v>
      </c>
      <c r="R24" s="17">
        <f t="shared" si="3"/>
        <v>5.28180943402149</v>
      </c>
      <c r="T24" s="37"/>
      <c r="U24" s="37"/>
      <c r="V24" s="37"/>
    </row>
    <row r="25" spans="1:22" ht="12.75" customHeight="1">
      <c r="A25" s="2"/>
      <c r="B25" s="19" t="s">
        <v>5</v>
      </c>
      <c r="C25" s="20">
        <v>16.840700000000002</v>
      </c>
      <c r="D25" s="20">
        <v>1.6556</v>
      </c>
      <c r="E25" s="20">
        <v>1.9761</v>
      </c>
      <c r="F25" s="20">
        <v>2.0332</v>
      </c>
      <c r="G25" s="20">
        <v>1.6408000000000003</v>
      </c>
      <c r="H25" s="20">
        <v>1.8606</v>
      </c>
      <c r="I25" s="20">
        <v>2.4865</v>
      </c>
      <c r="J25" s="20">
        <v>1.9651</v>
      </c>
      <c r="K25" s="20">
        <v>1.8695</v>
      </c>
      <c r="L25" s="20">
        <v>1.8771000000000002</v>
      </c>
      <c r="M25" s="20"/>
      <c r="N25" s="20"/>
      <c r="O25" s="20"/>
      <c r="P25" s="20">
        <f t="shared" si="1"/>
        <v>17.3645</v>
      </c>
      <c r="Q25" s="20">
        <f t="shared" si="2"/>
        <v>0.5237999999999978</v>
      </c>
      <c r="R25" s="22">
        <f t="shared" si="3"/>
        <v>3.1103220174933215</v>
      </c>
      <c r="T25" s="37"/>
      <c r="U25" s="37"/>
      <c r="V25" s="37"/>
    </row>
    <row r="26" spans="1:22" ht="12.75" customHeight="1">
      <c r="A26" s="2"/>
      <c r="B26" s="19" t="s">
        <v>6</v>
      </c>
      <c r="C26" s="20">
        <v>1.2752000000000001</v>
      </c>
      <c r="D26" s="20">
        <v>0.1352</v>
      </c>
      <c r="E26" s="20">
        <v>0.1416</v>
      </c>
      <c r="F26" s="20">
        <v>0.171</v>
      </c>
      <c r="G26" s="20">
        <v>0.1195</v>
      </c>
      <c r="H26" s="20">
        <v>0.12369999999999999</v>
      </c>
      <c r="I26" s="20">
        <v>0.2343</v>
      </c>
      <c r="J26" s="20">
        <v>0.25599999999999995</v>
      </c>
      <c r="K26" s="20">
        <v>0.1657</v>
      </c>
      <c r="L26" s="20">
        <v>0.097</v>
      </c>
      <c r="M26" s="20"/>
      <c r="N26" s="20"/>
      <c r="O26" s="20"/>
      <c r="P26" s="20">
        <f t="shared" si="1"/>
        <v>1.444</v>
      </c>
      <c r="Q26" s="20">
        <f t="shared" si="2"/>
        <v>0.16879999999999984</v>
      </c>
      <c r="R26" s="22">
        <f t="shared" si="3"/>
        <v>13.237139272271003</v>
      </c>
      <c r="T26" s="37"/>
      <c r="U26" s="37"/>
      <c r="V26" s="37"/>
    </row>
    <row r="27" spans="1:22" ht="12.75" customHeight="1" hidden="1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37"/>
    </row>
    <row r="28" spans="1:22" ht="12.75" customHeight="1">
      <c r="A28" s="2"/>
      <c r="B28" s="19" t="s">
        <v>16</v>
      </c>
      <c r="C28" s="20">
        <v>10.0352</v>
      </c>
      <c r="D28" s="20">
        <v>1.2114</v>
      </c>
      <c r="E28" s="20">
        <v>0.9686000000000001</v>
      </c>
      <c r="F28" s="20">
        <v>0.9762000000000002</v>
      </c>
      <c r="G28" s="20">
        <v>1.1371000000000002</v>
      </c>
      <c r="H28" s="20">
        <v>1.7015</v>
      </c>
      <c r="I28" s="20">
        <v>1.309</v>
      </c>
      <c r="J28" s="20">
        <v>1.3080999999999998</v>
      </c>
      <c r="K28" s="20">
        <v>1.2573</v>
      </c>
      <c r="L28" s="20">
        <v>1.3157</v>
      </c>
      <c r="M28" s="20"/>
      <c r="N28" s="20"/>
      <c r="O28" s="20"/>
      <c r="P28" s="20">
        <f t="shared" si="1"/>
        <v>11.1849</v>
      </c>
      <c r="Q28" s="20">
        <f t="shared" si="2"/>
        <v>1.149700000000001</v>
      </c>
      <c r="R28" s="22">
        <f t="shared" si="3"/>
        <v>11.456672512755112</v>
      </c>
      <c r="T28" s="37"/>
      <c r="U28" s="37"/>
      <c r="V28" s="37"/>
    </row>
    <row r="29" spans="1:22" ht="12.75" customHeight="1">
      <c r="A29" s="2"/>
      <c r="B29" s="19" t="s">
        <v>53</v>
      </c>
      <c r="C29" s="20">
        <f>+C30+C31</f>
        <v>64.2358</v>
      </c>
      <c r="D29" s="20">
        <f>+D30+D31</f>
        <v>8.306</v>
      </c>
      <c r="E29" s="20">
        <f aca="true" t="shared" si="9" ref="E29:O29">+E30+E31</f>
        <v>7.51</v>
      </c>
      <c r="F29" s="20">
        <f t="shared" si="9"/>
        <v>7.1629000000000005</v>
      </c>
      <c r="G29" s="20">
        <f t="shared" si="9"/>
        <v>7.0647</v>
      </c>
      <c r="H29" s="20">
        <f t="shared" si="9"/>
        <v>7.481299999999999</v>
      </c>
      <c r="I29" s="20">
        <f t="shared" si="9"/>
        <v>7.471</v>
      </c>
      <c r="J29" s="20">
        <f t="shared" si="9"/>
        <v>7.369999999999999</v>
      </c>
      <c r="K29" s="20">
        <f t="shared" si="9"/>
        <v>7.741899999999999</v>
      </c>
      <c r="L29" s="20">
        <f t="shared" si="9"/>
        <v>7.1654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67.27319999999999</v>
      </c>
      <c r="Q29" s="20">
        <f t="shared" si="2"/>
        <v>3.037399999999991</v>
      </c>
      <c r="R29" s="22">
        <f t="shared" si="3"/>
        <v>4.7285158743255185</v>
      </c>
      <c r="T29" s="37"/>
      <c r="U29" s="37"/>
      <c r="V29" s="37"/>
    </row>
    <row r="30" spans="1:22" ht="12.75" customHeight="1">
      <c r="A30" s="2"/>
      <c r="B30" s="36" t="s">
        <v>54</v>
      </c>
      <c r="C30" s="20">
        <v>40.078799999999994</v>
      </c>
      <c r="D30" s="20">
        <v>5.1651</v>
      </c>
      <c r="E30" s="20">
        <v>4.5611999999999995</v>
      </c>
      <c r="F30" s="20">
        <v>4.5966000000000005</v>
      </c>
      <c r="G30" s="20">
        <v>4.4074</v>
      </c>
      <c r="H30" s="20">
        <v>4.637199999999999</v>
      </c>
      <c r="I30" s="20">
        <v>4.5857</v>
      </c>
      <c r="J30" s="20">
        <v>4.671799999999999</v>
      </c>
      <c r="K30" s="20">
        <v>4.8726</v>
      </c>
      <c r="L30" s="20">
        <v>4.4008</v>
      </c>
      <c r="M30" s="20"/>
      <c r="N30" s="20"/>
      <c r="O30" s="20"/>
      <c r="P30" s="20">
        <f t="shared" si="1"/>
        <v>41.898399999999995</v>
      </c>
      <c r="Q30" s="20">
        <f>+P30-C30</f>
        <v>1.8196000000000012</v>
      </c>
      <c r="R30" s="22">
        <f t="shared" si="3"/>
        <v>4.540056089503682</v>
      </c>
      <c r="T30" s="37"/>
      <c r="U30" s="37"/>
      <c r="V30" s="37"/>
    </row>
    <row r="31" spans="1:22" ht="12.75" customHeight="1">
      <c r="A31" s="2"/>
      <c r="B31" s="36" t="s">
        <v>55</v>
      </c>
      <c r="C31" s="20">
        <v>24.157</v>
      </c>
      <c r="D31" s="20">
        <v>3.1409</v>
      </c>
      <c r="E31" s="20">
        <v>2.9488</v>
      </c>
      <c r="F31" s="20">
        <v>2.5662999999999996</v>
      </c>
      <c r="G31" s="20">
        <v>2.6572999999999998</v>
      </c>
      <c r="H31" s="20">
        <v>2.8441</v>
      </c>
      <c r="I31" s="20">
        <v>2.8853</v>
      </c>
      <c r="J31" s="20">
        <v>2.6982</v>
      </c>
      <c r="K31" s="20">
        <v>2.8692999999999995</v>
      </c>
      <c r="L31" s="20">
        <v>2.7645999999999997</v>
      </c>
      <c r="M31" s="20"/>
      <c r="N31" s="20"/>
      <c r="O31" s="20"/>
      <c r="P31" s="20">
        <f t="shared" si="1"/>
        <v>25.3748</v>
      </c>
      <c r="Q31" s="20">
        <f>+P31-C31</f>
        <v>1.2178000000000004</v>
      </c>
      <c r="R31" s="22">
        <f t="shared" si="3"/>
        <v>5.041188889348844</v>
      </c>
      <c r="T31" s="37"/>
      <c r="U31" s="37"/>
      <c r="V31" s="37"/>
    </row>
    <row r="32" spans="1:22" ht="21" customHeight="1">
      <c r="A32" s="2"/>
      <c r="B32" s="18" t="s">
        <v>22</v>
      </c>
      <c r="C32" s="15">
        <f>SUM(C33:C39)</f>
        <v>211.96200000000005</v>
      </c>
      <c r="D32" s="15">
        <f>SUM(D33:D39)</f>
        <v>17.0328</v>
      </c>
      <c r="E32" s="15">
        <f aca="true" t="shared" si="10" ref="E32:O32">SUM(E33:E39)</f>
        <v>17.7469</v>
      </c>
      <c r="F32" s="15">
        <f t="shared" si="10"/>
        <v>16.731899999999996</v>
      </c>
      <c r="G32" s="15">
        <f t="shared" si="10"/>
        <v>86.09909999999999</v>
      </c>
      <c r="H32" s="15">
        <f t="shared" si="10"/>
        <v>16.6491</v>
      </c>
      <c r="I32" s="15">
        <f t="shared" si="10"/>
        <v>15.3109</v>
      </c>
      <c r="J32" s="15">
        <f t="shared" si="10"/>
        <v>16.0754</v>
      </c>
      <c r="K32" s="15">
        <f t="shared" si="10"/>
        <v>16.900299999999998</v>
      </c>
      <c r="L32" s="15">
        <f t="shared" si="10"/>
        <v>16.554299999999998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219.10070000000002</v>
      </c>
      <c r="Q32" s="15">
        <f t="shared" si="2"/>
        <v>7.138699999999972</v>
      </c>
      <c r="R32" s="17">
        <f t="shared" si="3"/>
        <v>3.367915003632713</v>
      </c>
      <c r="T32" s="37"/>
      <c r="U32" s="37"/>
      <c r="V32" s="37"/>
    </row>
    <row r="33" spans="1:22" ht="15.75" customHeight="1">
      <c r="A33" s="2"/>
      <c r="B33" s="19" t="s">
        <v>17</v>
      </c>
      <c r="C33" s="20">
        <v>8.323799999999999</v>
      </c>
      <c r="D33" s="20">
        <v>0.7269</v>
      </c>
      <c r="E33" s="20">
        <v>0.9878000000000001</v>
      </c>
      <c r="F33" s="20">
        <v>0.9401999999999999</v>
      </c>
      <c r="G33" s="20">
        <v>1.073</v>
      </c>
      <c r="H33" s="20">
        <v>1.0494</v>
      </c>
      <c r="I33" s="20">
        <v>0.9725</v>
      </c>
      <c r="J33" s="20">
        <v>0.9215999999999999</v>
      </c>
      <c r="K33" s="20">
        <v>1.0563</v>
      </c>
      <c r="L33" s="20">
        <v>1.0457</v>
      </c>
      <c r="M33" s="20"/>
      <c r="N33" s="20"/>
      <c r="O33" s="20"/>
      <c r="P33" s="20">
        <f t="shared" si="1"/>
        <v>8.7734</v>
      </c>
      <c r="Q33" s="20">
        <f t="shared" si="2"/>
        <v>0.449600000000002</v>
      </c>
      <c r="R33" s="22">
        <f t="shared" si="3"/>
        <v>5.401379177779404</v>
      </c>
      <c r="T33" s="37"/>
      <c r="U33" s="37"/>
      <c r="V33" s="37"/>
    </row>
    <row r="34" spans="1:22" ht="15.75" customHeight="1">
      <c r="A34" s="2"/>
      <c r="B34" s="19" t="s">
        <v>7</v>
      </c>
      <c r="C34" s="20">
        <v>66.5506</v>
      </c>
      <c r="D34" s="20">
        <v>7.9834</v>
      </c>
      <c r="E34" s="20">
        <v>8.339</v>
      </c>
      <c r="F34" s="20">
        <v>7.1248</v>
      </c>
      <c r="G34" s="20">
        <v>8.7915</v>
      </c>
      <c r="H34" s="20">
        <v>7.522399999999999</v>
      </c>
      <c r="I34" s="20">
        <v>6.909700000000001</v>
      </c>
      <c r="J34" s="20">
        <v>7.1701999999999995</v>
      </c>
      <c r="K34" s="20">
        <v>7.716</v>
      </c>
      <c r="L34" s="20">
        <v>7.6235</v>
      </c>
      <c r="M34" s="20"/>
      <c r="N34" s="20"/>
      <c r="O34" s="20"/>
      <c r="P34" s="20">
        <f t="shared" si="1"/>
        <v>69.1805</v>
      </c>
      <c r="Q34" s="20">
        <f t="shared" si="2"/>
        <v>2.629899999999992</v>
      </c>
      <c r="R34" s="22">
        <f t="shared" si="3"/>
        <v>3.9517299618635926</v>
      </c>
      <c r="T34" s="37"/>
      <c r="U34" s="37"/>
      <c r="V34" s="37"/>
    </row>
    <row r="35" spans="1:22" ht="15.75" customHeight="1">
      <c r="A35" s="2"/>
      <c r="B35" s="19" t="s">
        <v>18</v>
      </c>
      <c r="C35" s="20">
        <v>33.466</v>
      </c>
      <c r="D35" s="20">
        <v>4.0125</v>
      </c>
      <c r="E35" s="20">
        <v>4.1756</v>
      </c>
      <c r="F35" s="20">
        <v>3.5871</v>
      </c>
      <c r="G35" s="20">
        <v>4.4226</v>
      </c>
      <c r="H35" s="20">
        <v>3.7776</v>
      </c>
      <c r="I35" s="20">
        <v>3.4569</v>
      </c>
      <c r="J35" s="20">
        <v>3.6033999999999997</v>
      </c>
      <c r="K35" s="20">
        <v>3.8808000000000002</v>
      </c>
      <c r="L35" s="20">
        <v>3.8208</v>
      </c>
      <c r="M35" s="20"/>
      <c r="N35" s="20"/>
      <c r="O35" s="20"/>
      <c r="P35" s="20">
        <f t="shared" si="1"/>
        <v>34.737300000000005</v>
      </c>
      <c r="Q35" s="20">
        <f t="shared" si="2"/>
        <v>1.2713000000000036</v>
      </c>
      <c r="R35" s="22">
        <f t="shared" si="3"/>
        <v>3.798780852208222</v>
      </c>
      <c r="T35" s="37"/>
      <c r="U35" s="37"/>
      <c r="V35" s="37"/>
    </row>
    <row r="36" spans="1:22" ht="15.75" customHeight="1">
      <c r="A36" s="2"/>
      <c r="B36" s="19" t="s">
        <v>33</v>
      </c>
      <c r="C36" s="20">
        <v>0.7157</v>
      </c>
      <c r="D36" s="20">
        <v>0</v>
      </c>
      <c r="E36" s="20">
        <v>0</v>
      </c>
      <c r="F36" s="20">
        <v>0.20379999999999998</v>
      </c>
      <c r="G36" s="20">
        <v>0.3583</v>
      </c>
      <c r="H36" s="20">
        <v>0</v>
      </c>
      <c r="I36" s="20">
        <v>0</v>
      </c>
      <c r="J36" s="20">
        <v>0.29710000000000003</v>
      </c>
      <c r="K36" s="20">
        <v>0</v>
      </c>
      <c r="L36" s="20">
        <v>0</v>
      </c>
      <c r="M36" s="20"/>
      <c r="N36" s="20"/>
      <c r="O36" s="20"/>
      <c r="P36" s="20">
        <f>SUM(D36:O36)</f>
        <v>0.8592000000000001</v>
      </c>
      <c r="Q36" s="20">
        <f>+P36-C36</f>
        <v>0.14350000000000007</v>
      </c>
      <c r="R36" s="22">
        <f t="shared" si="3"/>
        <v>20.050300405197717</v>
      </c>
      <c r="T36" s="37"/>
      <c r="U36" s="37"/>
      <c r="V36" s="37"/>
    </row>
    <row r="37" spans="1:22" ht="15.75" customHeight="1" hidden="1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37"/>
    </row>
    <row r="38" spans="1:22" ht="15.75" customHeight="1">
      <c r="A38" s="2"/>
      <c r="B38" s="19" t="s">
        <v>56</v>
      </c>
      <c r="C38" s="20">
        <v>36.3181</v>
      </c>
      <c r="D38" s="20">
        <v>4.3045</v>
      </c>
      <c r="E38" s="20">
        <v>3.9008999999999996</v>
      </c>
      <c r="F38" s="20">
        <v>3.0414000000000003</v>
      </c>
      <c r="G38" s="20">
        <v>4.4608</v>
      </c>
      <c r="H38" s="20">
        <v>3.9894</v>
      </c>
      <c r="I38" s="20">
        <v>3.9615999999999993</v>
      </c>
      <c r="J38" s="20">
        <v>4.083</v>
      </c>
      <c r="K38" s="20">
        <v>4.194700000000001</v>
      </c>
      <c r="L38" s="20">
        <v>4.061299999999999</v>
      </c>
      <c r="M38" s="20"/>
      <c r="N38" s="20"/>
      <c r="O38" s="20"/>
      <c r="P38" s="20">
        <f t="shared" si="1"/>
        <v>35.9976</v>
      </c>
      <c r="Q38" s="20">
        <f t="shared" si="2"/>
        <v>-0.32050000000000267</v>
      </c>
      <c r="R38" s="22">
        <f t="shared" si="3"/>
        <v>-0.8824800856873092</v>
      </c>
      <c r="T38" s="37"/>
      <c r="U38" s="37"/>
      <c r="V38" s="37"/>
    </row>
    <row r="39" spans="1:22" ht="15.75" customHeight="1">
      <c r="A39" s="2"/>
      <c r="B39" s="19" t="s">
        <v>57</v>
      </c>
      <c r="C39" s="20">
        <v>66.5878</v>
      </c>
      <c r="D39" s="20">
        <v>0.0055</v>
      </c>
      <c r="E39" s="20">
        <v>0.3436</v>
      </c>
      <c r="F39" s="20">
        <v>1.8346</v>
      </c>
      <c r="G39" s="20">
        <v>66.99289999999999</v>
      </c>
      <c r="H39" s="20">
        <v>0.31029999999999996</v>
      </c>
      <c r="I39" s="20">
        <v>0.010199999999999999</v>
      </c>
      <c r="J39" s="20">
        <v>0.0001</v>
      </c>
      <c r="K39" s="20">
        <v>0.0525</v>
      </c>
      <c r="L39" s="20">
        <v>0.003</v>
      </c>
      <c r="M39" s="20"/>
      <c r="N39" s="20"/>
      <c r="O39" s="20"/>
      <c r="P39" s="20">
        <f t="shared" si="1"/>
        <v>69.55269999999999</v>
      </c>
      <c r="Q39" s="20">
        <f t="shared" si="2"/>
        <v>2.964899999999986</v>
      </c>
      <c r="R39" s="22">
        <f t="shared" si="3"/>
        <v>4.452617446439116</v>
      </c>
      <c r="T39" s="37"/>
      <c r="U39" s="37"/>
      <c r="V39" s="37"/>
    </row>
    <row r="40" spans="1:22" ht="21" customHeight="1">
      <c r="A40" s="2"/>
      <c r="B40" s="14" t="s">
        <v>23</v>
      </c>
      <c r="C40" s="15">
        <v>203.1567</v>
      </c>
      <c r="D40" s="15">
        <v>13.806799999999999</v>
      </c>
      <c r="E40" s="15">
        <v>31.9037</v>
      </c>
      <c r="F40" s="15">
        <v>19.395</v>
      </c>
      <c r="G40" s="15">
        <v>23.045099999999998</v>
      </c>
      <c r="H40" s="15">
        <v>18.1625</v>
      </c>
      <c r="I40" s="15">
        <v>16.6525</v>
      </c>
      <c r="J40" s="15">
        <v>33.6738</v>
      </c>
      <c r="K40" s="15">
        <v>17.374800000000004</v>
      </c>
      <c r="L40" s="15">
        <v>21.263600000000004</v>
      </c>
      <c r="M40" s="15"/>
      <c r="N40" s="15"/>
      <c r="O40" s="15"/>
      <c r="P40" s="15">
        <f t="shared" si="1"/>
        <v>195.27779999999998</v>
      </c>
      <c r="Q40" s="15">
        <f t="shared" si="2"/>
        <v>-7.878900000000016</v>
      </c>
      <c r="R40" s="17">
        <f t="shared" si="3"/>
        <v>-3.8782378331603216</v>
      </c>
      <c r="T40" s="37"/>
      <c r="U40" s="37"/>
      <c r="V40" s="37"/>
    </row>
    <row r="41" spans="1:22" ht="15" customHeight="1">
      <c r="A41" s="2"/>
      <c r="B41" s="19" t="s">
        <v>20</v>
      </c>
      <c r="C41" s="20">
        <v>27.349700000000002</v>
      </c>
      <c r="D41" s="20">
        <v>3.4568999999999996</v>
      </c>
      <c r="E41" s="20">
        <v>3.3096</v>
      </c>
      <c r="F41" s="20">
        <v>3.0618000000000003</v>
      </c>
      <c r="G41" s="20">
        <v>3.1726</v>
      </c>
      <c r="H41" s="20">
        <v>3.2893000000000003</v>
      </c>
      <c r="I41" s="20">
        <v>2.9658</v>
      </c>
      <c r="J41" s="20">
        <v>3.0525</v>
      </c>
      <c r="K41" s="20">
        <v>3.2956999999999996</v>
      </c>
      <c r="L41" s="20">
        <v>3.2465</v>
      </c>
      <c r="M41" s="20"/>
      <c r="N41" s="20"/>
      <c r="O41" s="20"/>
      <c r="P41" s="20">
        <f t="shared" si="1"/>
        <v>28.850700000000003</v>
      </c>
      <c r="Q41" s="20">
        <f t="shared" si="2"/>
        <v>1.5010000000000012</v>
      </c>
      <c r="R41" s="22">
        <f t="shared" si="3"/>
        <v>5.488177201212449</v>
      </c>
      <c r="T41" s="37"/>
      <c r="U41" s="37"/>
      <c r="V41" s="37"/>
    </row>
    <row r="42" spans="1:22" ht="15" customHeight="1">
      <c r="A42" s="2"/>
      <c r="B42" s="19" t="s">
        <v>21</v>
      </c>
      <c r="C42" s="20">
        <v>6.193500000000001</v>
      </c>
      <c r="D42" s="20">
        <v>1.1325</v>
      </c>
      <c r="E42" s="20">
        <v>1.5890000000000004</v>
      </c>
      <c r="F42" s="20">
        <v>1.0432000000000001</v>
      </c>
      <c r="G42" s="20">
        <v>1.4143000000000001</v>
      </c>
      <c r="H42" s="20">
        <v>1.695</v>
      </c>
      <c r="I42" s="20">
        <v>1.8802</v>
      </c>
      <c r="J42" s="20">
        <v>1.8497000000000001</v>
      </c>
      <c r="K42" s="20">
        <v>1.8148</v>
      </c>
      <c r="L42" s="20">
        <v>1.7838</v>
      </c>
      <c r="M42" s="20"/>
      <c r="N42" s="20"/>
      <c r="O42" s="20"/>
      <c r="P42" s="20">
        <f t="shared" si="1"/>
        <v>14.2025</v>
      </c>
      <c r="Q42" s="20">
        <f t="shared" si="2"/>
        <v>8.009</v>
      </c>
      <c r="R42" s="22">
        <f t="shared" si="3"/>
        <v>129.31298942439653</v>
      </c>
      <c r="T42" s="37"/>
      <c r="U42" s="37"/>
      <c r="V42" s="37"/>
    </row>
    <row r="43" spans="1:22" ht="15" customHeight="1">
      <c r="A43" s="2"/>
      <c r="B43" s="19" t="s">
        <v>31</v>
      </c>
      <c r="C43" s="20">
        <f aca="true" t="shared" si="11" ref="C43:O43">+C40-C41-C42</f>
        <v>169.6135</v>
      </c>
      <c r="D43" s="20">
        <f t="shared" si="11"/>
        <v>9.2174</v>
      </c>
      <c r="E43" s="20">
        <f t="shared" si="11"/>
        <v>27.0051</v>
      </c>
      <c r="F43" s="20">
        <f t="shared" si="11"/>
        <v>15.289999999999997</v>
      </c>
      <c r="G43" s="20">
        <f t="shared" si="11"/>
        <v>18.458199999999998</v>
      </c>
      <c r="H43" s="20">
        <f t="shared" si="11"/>
        <v>13.1782</v>
      </c>
      <c r="I43" s="20">
        <f t="shared" si="11"/>
        <v>11.8065</v>
      </c>
      <c r="J43" s="20">
        <f t="shared" si="11"/>
        <v>28.7716</v>
      </c>
      <c r="K43" s="20">
        <f t="shared" si="11"/>
        <v>12.264300000000004</v>
      </c>
      <c r="L43" s="20">
        <f t="shared" si="11"/>
        <v>16.233300000000003</v>
      </c>
      <c r="M43" s="20">
        <f t="shared" si="11"/>
        <v>0</v>
      </c>
      <c r="N43" s="20">
        <f t="shared" si="11"/>
        <v>0</v>
      </c>
      <c r="O43" s="20">
        <f t="shared" si="11"/>
        <v>0</v>
      </c>
      <c r="P43" s="20">
        <f t="shared" si="1"/>
        <v>152.2246</v>
      </c>
      <c r="Q43" s="20">
        <f t="shared" si="2"/>
        <v>-17.38889999999998</v>
      </c>
      <c r="R43" s="22">
        <f t="shared" si="3"/>
        <v>-10.252073095596742</v>
      </c>
      <c r="T43" s="37"/>
      <c r="U43" s="37"/>
      <c r="V43" s="37"/>
    </row>
    <row r="44" spans="1:22" ht="6" customHeight="1" thickBot="1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2:22" ht="21" customHeight="1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2:22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2:18" ht="21" customHeight="1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  <ignoredErrors>
    <ignoredError sqref="P10:P11 P13:P16 P18:P23 P30:P31 P39:P42 P25:P28 E12:O12 P33:P38 E32:G32 H32:O32 C32:D32 C12:D12" formulaRange="1"/>
    <ignoredError sqref="R27 R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tabSelected="1" zoomScale="80" zoomScaleNormal="80" zoomScalePageLayoutView="0" workbookViewId="0" topLeftCell="A1">
      <selection activeCell="I19" sqref="I19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8"/>
      <c r="B1" s="8"/>
      <c r="C1" s="2"/>
      <c r="D1" s="2"/>
    </row>
    <row r="2" spans="1:9" ht="15.75">
      <c r="A2" s="2"/>
      <c r="B2" s="38" t="s">
        <v>64</v>
      </c>
      <c r="C2" s="38"/>
      <c r="D2" s="38"/>
      <c r="E2" s="38"/>
      <c r="F2" s="38"/>
      <c r="G2" s="38"/>
      <c r="H2" s="38"/>
      <c r="I2" s="38"/>
    </row>
    <row r="3" spans="1:9" ht="16.5" customHeight="1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2:9" ht="13.5" thickBot="1">
      <c r="B4" s="27"/>
      <c r="C4" s="27"/>
      <c r="D4" s="27"/>
      <c r="E4" s="27"/>
      <c r="F4" s="27"/>
      <c r="G4" s="27"/>
      <c r="H4" s="27"/>
      <c r="I4" s="27"/>
    </row>
    <row r="5" spans="2:13" ht="21" customHeight="1">
      <c r="B5" s="39" t="s">
        <v>8</v>
      </c>
      <c r="C5" s="4" t="s">
        <v>58</v>
      </c>
      <c r="D5" s="4" t="s">
        <v>60</v>
      </c>
      <c r="E5" s="4" t="s">
        <v>59</v>
      </c>
      <c r="F5" s="49" t="s">
        <v>61</v>
      </c>
      <c r="G5" s="50"/>
      <c r="H5" s="47" t="s">
        <v>62</v>
      </c>
      <c r="I5" s="48"/>
      <c r="K5" s="2"/>
      <c r="L5" s="2"/>
      <c r="M5" s="2"/>
    </row>
    <row r="6" spans="1:14" ht="30.75" customHeight="1">
      <c r="A6" s="2"/>
      <c r="B6" s="40"/>
      <c r="C6" s="3" t="s">
        <v>63</v>
      </c>
      <c r="D6" s="3" t="s">
        <v>63</v>
      </c>
      <c r="E6" s="3" t="s">
        <v>63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>
      <c r="A7" s="2"/>
      <c r="B7" s="9" t="s">
        <v>25</v>
      </c>
      <c r="C7" s="10">
        <f>+C8+C40</f>
        <v>3645.1858</v>
      </c>
      <c r="D7" s="10">
        <f>+D8+D40</f>
        <v>3794.8500200000003</v>
      </c>
      <c r="E7" s="10">
        <f>+E8+E40</f>
        <v>3886.3256</v>
      </c>
      <c r="F7" s="11">
        <f>+E7-D7</f>
        <v>91.47557999999981</v>
      </c>
      <c r="G7" s="12">
        <f>+F7/D7*100</f>
        <v>2.4105189801414024</v>
      </c>
      <c r="H7" s="12">
        <f aca="true" t="shared" si="0" ref="H7:H22">+E7-C7</f>
        <v>241.13979999999992</v>
      </c>
      <c r="I7" s="13">
        <f aca="true" t="shared" si="1" ref="I7:I23">+H7/C7*100</f>
        <v>6.615295165475513</v>
      </c>
      <c r="K7" s="37"/>
      <c r="L7" s="37"/>
      <c r="M7" s="37"/>
      <c r="N7" s="2"/>
    </row>
    <row r="8" spans="1:14" ht="21" customHeight="1">
      <c r="A8" s="2"/>
      <c r="B8" s="14" t="s">
        <v>24</v>
      </c>
      <c r="C8" s="15">
        <f>+C9+C12+C16+C17+C24+C32</f>
        <v>3442.0291</v>
      </c>
      <c r="D8" s="15">
        <f>+D9+D12+D16+D17+D24+D32</f>
        <v>3620.7582</v>
      </c>
      <c r="E8" s="15">
        <f>+E9+E12+E16+E17+E24+E32</f>
        <v>3691.0478000000003</v>
      </c>
      <c r="F8" s="15">
        <f>+E8-D8</f>
        <v>70.28960000000006</v>
      </c>
      <c r="G8" s="16">
        <f>+F8/D8*100</f>
        <v>1.9412950580350838</v>
      </c>
      <c r="H8" s="16">
        <f t="shared" si="0"/>
        <v>249.01870000000008</v>
      </c>
      <c r="I8" s="17">
        <f t="shared" si="1"/>
        <v>7.234648306721174</v>
      </c>
      <c r="K8" s="37"/>
      <c r="L8" s="37"/>
      <c r="M8" s="37"/>
      <c r="N8" s="2"/>
    </row>
    <row r="9" spans="1:14" ht="21" customHeight="1">
      <c r="A9" s="2"/>
      <c r="B9" s="18" t="s">
        <v>0</v>
      </c>
      <c r="C9" s="15">
        <f>SUM(C10:C11)</f>
        <v>1429.9967000000001</v>
      </c>
      <c r="D9" s="15">
        <f>SUM(D10:D11)</f>
        <v>1500.8638</v>
      </c>
      <c r="E9" s="15">
        <f>SUM(E10:E11)</f>
        <v>1577.3867</v>
      </c>
      <c r="F9" s="15">
        <f>+E9-D9</f>
        <v>76.52289999999994</v>
      </c>
      <c r="G9" s="16">
        <f>+F9/D9*100</f>
        <v>5.098590558317146</v>
      </c>
      <c r="H9" s="16">
        <f t="shared" si="0"/>
        <v>147.38999999999987</v>
      </c>
      <c r="I9" s="17">
        <f t="shared" si="1"/>
        <v>10.307016792416364</v>
      </c>
      <c r="K9" s="37"/>
      <c r="L9" s="37"/>
      <c r="M9" s="37"/>
      <c r="N9" s="2"/>
    </row>
    <row r="10" spans="1:14" ht="12.75" customHeight="1">
      <c r="A10" s="2"/>
      <c r="B10" s="19" t="s">
        <v>1</v>
      </c>
      <c r="C10" s="20">
        <v>686.0455000000001</v>
      </c>
      <c r="D10" s="20">
        <v>733.8691999999999</v>
      </c>
      <c r="E10" s="20">
        <v>734.1363</v>
      </c>
      <c r="F10" s="20">
        <f aca="true" t="shared" si="2" ref="F10:F22">+E10-D10</f>
        <v>0.26710000000014134</v>
      </c>
      <c r="G10" s="21">
        <f aca="true" t="shared" si="3" ref="G10:G23">+F10/D10*100</f>
        <v>0.03639613162674512</v>
      </c>
      <c r="H10" s="21">
        <f t="shared" si="0"/>
        <v>48.090799999999945</v>
      </c>
      <c r="I10" s="22">
        <f t="shared" si="1"/>
        <v>7.009855760295773</v>
      </c>
      <c r="K10" s="37"/>
      <c r="L10" s="37"/>
      <c r="M10" s="37"/>
      <c r="N10" s="2"/>
    </row>
    <row r="11" spans="1:14" ht="12.75" customHeight="1">
      <c r="A11" s="2"/>
      <c r="B11" s="19" t="s">
        <v>2</v>
      </c>
      <c r="C11" s="20">
        <v>743.9512</v>
      </c>
      <c r="D11" s="20">
        <v>766.9946000000001</v>
      </c>
      <c r="E11" s="20">
        <v>843.2504000000001</v>
      </c>
      <c r="F11" s="20">
        <f t="shared" si="2"/>
        <v>76.25580000000002</v>
      </c>
      <c r="G11" s="21">
        <f t="shared" si="3"/>
        <v>9.942156046470211</v>
      </c>
      <c r="H11" s="21">
        <f t="shared" si="0"/>
        <v>99.29920000000016</v>
      </c>
      <c r="I11" s="22">
        <f t="shared" si="1"/>
        <v>13.347542150614203</v>
      </c>
      <c r="K11" s="37"/>
      <c r="L11" s="37"/>
      <c r="M11" s="37"/>
      <c r="N11" s="2"/>
    </row>
    <row r="12" spans="1:14" ht="21" customHeight="1">
      <c r="A12" s="2"/>
      <c r="B12" s="18" t="s">
        <v>9</v>
      </c>
      <c r="C12" s="15">
        <f>SUM(C13:C15)</f>
        <v>1432.1395000000002</v>
      </c>
      <c r="D12" s="15">
        <f>SUM(D13:D15)</f>
        <v>1528.5966999999998</v>
      </c>
      <c r="E12" s="15">
        <f>SUM(E13:E15)</f>
        <v>1503.3604</v>
      </c>
      <c r="F12" s="15">
        <f t="shared" si="2"/>
        <v>-25.2362999999998</v>
      </c>
      <c r="G12" s="16">
        <f t="shared" si="3"/>
        <v>-1.6509456025909124</v>
      </c>
      <c r="H12" s="16">
        <f t="shared" si="0"/>
        <v>71.2208999999998</v>
      </c>
      <c r="I12" s="17">
        <f t="shared" si="1"/>
        <v>4.973042081445263</v>
      </c>
      <c r="K12" s="37"/>
      <c r="L12" s="37"/>
      <c r="M12" s="37"/>
      <c r="N12" s="2"/>
    </row>
    <row r="13" spans="1:14" ht="13.5" customHeight="1">
      <c r="A13" s="2"/>
      <c r="B13" s="19" t="s">
        <v>1</v>
      </c>
      <c r="C13" s="20">
        <v>445.13050000000004</v>
      </c>
      <c r="D13" s="20">
        <v>453.7367999999999</v>
      </c>
      <c r="E13" s="20">
        <v>453.8385</v>
      </c>
      <c r="F13" s="20">
        <f t="shared" si="2"/>
        <v>0.1017000000001076</v>
      </c>
      <c r="G13" s="21">
        <f t="shared" si="3"/>
        <v>0.022413875180524838</v>
      </c>
      <c r="H13" s="21">
        <f t="shared" si="0"/>
        <v>8.70799999999997</v>
      </c>
      <c r="I13" s="22">
        <f t="shared" si="1"/>
        <v>1.9562802369192784</v>
      </c>
      <c r="K13" s="37"/>
      <c r="L13" s="37"/>
      <c r="M13" s="37"/>
      <c r="N13" s="2"/>
    </row>
    <row r="14" spans="1:14" ht="12.75" customHeight="1">
      <c r="A14" s="2"/>
      <c r="B14" s="19" t="s">
        <v>3</v>
      </c>
      <c r="C14" s="20">
        <v>668.9877</v>
      </c>
      <c r="D14" s="20">
        <v>728.9814</v>
      </c>
      <c r="E14" s="20">
        <v>707.3356</v>
      </c>
      <c r="F14" s="20">
        <f t="shared" si="2"/>
        <v>-21.64580000000001</v>
      </c>
      <c r="G14" s="21">
        <f t="shared" si="3"/>
        <v>-2.9693213022993463</v>
      </c>
      <c r="H14" s="21">
        <f t="shared" si="0"/>
        <v>38.34789999999998</v>
      </c>
      <c r="I14" s="22">
        <f t="shared" si="1"/>
        <v>5.7322279617398015</v>
      </c>
      <c r="K14" s="37"/>
      <c r="L14" s="37"/>
      <c r="M14" s="37"/>
      <c r="N14" s="2"/>
    </row>
    <row r="15" spans="1:14" ht="12.75" customHeight="1">
      <c r="A15" s="2"/>
      <c r="B15" s="19" t="s">
        <v>4</v>
      </c>
      <c r="C15" s="20">
        <v>318.0213</v>
      </c>
      <c r="D15" s="20">
        <v>345.87850000000003</v>
      </c>
      <c r="E15" s="20">
        <v>342.18629999999996</v>
      </c>
      <c r="F15" s="20">
        <f t="shared" si="2"/>
        <v>-3.6922000000000708</v>
      </c>
      <c r="G15" s="21">
        <f t="shared" si="3"/>
        <v>-1.0674846803140614</v>
      </c>
      <c r="H15" s="21">
        <f t="shared" si="0"/>
        <v>24.164999999999964</v>
      </c>
      <c r="I15" s="22">
        <f t="shared" si="1"/>
        <v>7.598547644450219</v>
      </c>
      <c r="K15" s="37"/>
      <c r="L15" s="37"/>
      <c r="M15" s="37"/>
      <c r="N15" s="2"/>
    </row>
    <row r="16" spans="1:14" ht="21" customHeight="1">
      <c r="A16" s="2"/>
      <c r="B16" s="18" t="s">
        <v>10</v>
      </c>
      <c r="C16" s="15">
        <v>149.44199999999998</v>
      </c>
      <c r="D16" s="15">
        <v>152.7665</v>
      </c>
      <c r="E16" s="15">
        <v>163.61449999999996</v>
      </c>
      <c r="F16" s="15">
        <f t="shared" si="2"/>
        <v>10.847999999999956</v>
      </c>
      <c r="G16" s="16">
        <f t="shared" si="3"/>
        <v>7.101033276274547</v>
      </c>
      <c r="H16" s="16">
        <f t="shared" si="0"/>
        <v>14.172499999999985</v>
      </c>
      <c r="I16" s="17">
        <f t="shared" si="1"/>
        <v>9.483612371354765</v>
      </c>
      <c r="K16" s="37"/>
      <c r="L16" s="37"/>
      <c r="M16" s="37"/>
      <c r="N16" s="2"/>
    </row>
    <row r="17" spans="1:14" ht="21" customHeight="1">
      <c r="A17" s="2"/>
      <c r="B17" s="18" t="s">
        <v>36</v>
      </c>
      <c r="C17" s="15">
        <f>SUM(C18:C23)</f>
        <v>126.10200000000002</v>
      </c>
      <c r="D17" s="15">
        <f>SUM(D18:D23)</f>
        <v>131.07789999999997</v>
      </c>
      <c r="E17" s="15">
        <f>SUM(E18:E23)</f>
        <v>130.31889999999999</v>
      </c>
      <c r="F17" s="15">
        <f t="shared" si="2"/>
        <v>-0.7589999999999861</v>
      </c>
      <c r="G17" s="16">
        <f t="shared" si="3"/>
        <v>-0.5790449801224968</v>
      </c>
      <c r="H17" s="16">
        <f t="shared" si="0"/>
        <v>4.216899999999967</v>
      </c>
      <c r="I17" s="17">
        <f t="shared" si="1"/>
        <v>3.344038952593905</v>
      </c>
      <c r="K17" s="37"/>
      <c r="L17" s="37"/>
      <c r="M17" s="37"/>
      <c r="N17" s="2"/>
    </row>
    <row r="18" spans="1:14" ht="12.75" customHeight="1">
      <c r="A18" s="2"/>
      <c r="B18" s="19" t="s">
        <v>34</v>
      </c>
      <c r="C18" s="20">
        <v>15.136700000000003</v>
      </c>
      <c r="D18" s="20">
        <v>15.623099999999999</v>
      </c>
      <c r="E18" s="20">
        <v>15.925200000000002</v>
      </c>
      <c r="F18" s="20">
        <f t="shared" si="2"/>
        <v>0.3021000000000029</v>
      </c>
      <c r="G18" s="21">
        <f t="shared" si="3"/>
        <v>1.933675134896422</v>
      </c>
      <c r="H18" s="21">
        <f t="shared" si="0"/>
        <v>0.7884999999999991</v>
      </c>
      <c r="I18" s="22">
        <f t="shared" si="1"/>
        <v>5.209193549452648</v>
      </c>
      <c r="K18" s="37"/>
      <c r="L18" s="37"/>
      <c r="M18" s="37"/>
      <c r="N18" s="2"/>
    </row>
    <row r="19" spans="1:14" ht="12.75" customHeight="1">
      <c r="A19" s="2"/>
      <c r="B19" s="19" t="s">
        <v>11</v>
      </c>
      <c r="C19" s="20">
        <v>47.95990000000001</v>
      </c>
      <c r="D19" s="20">
        <v>49.781299999999995</v>
      </c>
      <c r="E19" s="20">
        <v>53.996199999999995</v>
      </c>
      <c r="F19" s="20">
        <f t="shared" si="2"/>
        <v>4.2149</v>
      </c>
      <c r="G19" s="21">
        <f t="shared" si="3"/>
        <v>8.466833931616893</v>
      </c>
      <c r="H19" s="21">
        <f t="shared" si="0"/>
        <v>6.036299999999983</v>
      </c>
      <c r="I19" s="22">
        <f t="shared" si="1"/>
        <v>12.586139670849983</v>
      </c>
      <c r="K19" s="37"/>
      <c r="L19" s="37"/>
      <c r="M19" s="37"/>
      <c r="N19" s="2"/>
    </row>
    <row r="20" spans="1:14" ht="12.75" customHeight="1">
      <c r="A20" s="2"/>
      <c r="B20" s="19" t="s">
        <v>12</v>
      </c>
      <c r="C20" s="20">
        <v>19.4569</v>
      </c>
      <c r="D20" s="20">
        <v>20.1463</v>
      </c>
      <c r="E20" s="20">
        <v>17.359099999999998</v>
      </c>
      <c r="F20" s="20">
        <f t="shared" si="2"/>
        <v>-2.787200000000002</v>
      </c>
      <c r="G20" s="21">
        <f t="shared" si="3"/>
        <v>-13.834798449343067</v>
      </c>
      <c r="H20" s="21">
        <f t="shared" si="0"/>
        <v>-2.097800000000003</v>
      </c>
      <c r="I20" s="22">
        <f t="shared" si="1"/>
        <v>-10.781779214571708</v>
      </c>
      <c r="K20" s="37"/>
      <c r="L20" s="37"/>
      <c r="M20" s="37"/>
      <c r="N20" s="2"/>
    </row>
    <row r="21" spans="1:14" ht="12.75" customHeight="1">
      <c r="A21" s="2"/>
      <c r="B21" s="19" t="s">
        <v>26</v>
      </c>
      <c r="C21" s="20">
        <v>37.1058</v>
      </c>
      <c r="D21" s="20">
        <v>39.113899999999994</v>
      </c>
      <c r="E21" s="20">
        <v>37.034299999999995</v>
      </c>
      <c r="F21" s="20">
        <f t="shared" si="2"/>
        <v>-2.0795999999999992</v>
      </c>
      <c r="G21" s="21">
        <f t="shared" si="3"/>
        <v>-5.316779968246581</v>
      </c>
      <c r="H21" s="21">
        <f t="shared" si="0"/>
        <v>-0.07150000000000745</v>
      </c>
      <c r="I21" s="22">
        <f t="shared" si="1"/>
        <v>-0.19269224757317574</v>
      </c>
      <c r="K21" s="37"/>
      <c r="L21" s="37"/>
      <c r="M21" s="37"/>
      <c r="N21" s="2"/>
    </row>
    <row r="22" spans="1:14" ht="12.75" customHeight="1">
      <c r="A22" s="2"/>
      <c r="B22" s="19" t="s">
        <v>13</v>
      </c>
      <c r="C22" s="20">
        <v>0.5634000000000001</v>
      </c>
      <c r="D22" s="20">
        <v>0.583</v>
      </c>
      <c r="E22" s="20">
        <v>0.8493</v>
      </c>
      <c r="F22" s="20">
        <f t="shared" si="2"/>
        <v>0.2663000000000001</v>
      </c>
      <c r="G22" s="21">
        <f t="shared" si="3"/>
        <v>45.67753001715268</v>
      </c>
      <c r="H22" s="21">
        <f t="shared" si="0"/>
        <v>0.28589999999999993</v>
      </c>
      <c r="I22" s="22">
        <f t="shared" si="1"/>
        <v>50.74547390841319</v>
      </c>
      <c r="K22" s="37"/>
      <c r="L22" s="37"/>
      <c r="M22" s="37"/>
      <c r="N22" s="2"/>
    </row>
    <row r="23" spans="1:14" ht="13.5" customHeight="1">
      <c r="A23" s="2"/>
      <c r="B23" s="19" t="s">
        <v>52</v>
      </c>
      <c r="C23" s="20">
        <v>5.8793</v>
      </c>
      <c r="D23" s="20">
        <v>5.8303</v>
      </c>
      <c r="E23" s="20">
        <v>5.1548</v>
      </c>
      <c r="F23" s="20">
        <f aca="true" t="shared" si="4" ref="F23:F43">+E23-D23</f>
        <v>-0.6755000000000004</v>
      </c>
      <c r="G23" s="21">
        <f t="shared" si="3"/>
        <v>-11.586024732861095</v>
      </c>
      <c r="H23" s="21">
        <f aca="true" t="shared" si="5" ref="H23:H43">+E23-C23</f>
        <v>-0.7244999999999999</v>
      </c>
      <c r="I23" s="22">
        <f t="shared" si="1"/>
        <v>-12.322895582807476</v>
      </c>
      <c r="K23" s="37"/>
      <c r="L23" s="37"/>
      <c r="M23" s="37"/>
      <c r="N23" s="2"/>
    </row>
    <row r="24" spans="1:14" ht="20.25" customHeight="1">
      <c r="A24" s="2"/>
      <c r="B24" s="18" t="s">
        <v>14</v>
      </c>
      <c r="C24" s="15">
        <f>SUM(C25:C29)</f>
        <v>92.3869</v>
      </c>
      <c r="D24" s="15">
        <f>SUM(D25:D29)</f>
        <v>94.5747</v>
      </c>
      <c r="E24" s="15">
        <f>SUM(E25:E29)</f>
        <v>97.26660000000001</v>
      </c>
      <c r="F24" s="15">
        <f>+E24-D24</f>
        <v>2.691900000000004</v>
      </c>
      <c r="G24" s="16">
        <f aca="true" t="shared" si="6" ref="G24:G43">+F24/D24*100</f>
        <v>2.846321479211675</v>
      </c>
      <c r="H24" s="16">
        <f t="shared" si="5"/>
        <v>4.879700000000014</v>
      </c>
      <c r="I24" s="17">
        <f aca="true" t="shared" si="7" ref="I24:I43">+H24/C24*100</f>
        <v>5.281809434021505</v>
      </c>
      <c r="K24" s="37"/>
      <c r="L24" s="37"/>
      <c r="M24" s="37"/>
      <c r="N24" s="2"/>
    </row>
    <row r="25" spans="1:14" ht="12.75" customHeight="1">
      <c r="A25" s="2"/>
      <c r="B25" s="19" t="s">
        <v>5</v>
      </c>
      <c r="C25" s="20">
        <v>16.840700000000002</v>
      </c>
      <c r="D25" s="20">
        <v>17.5793</v>
      </c>
      <c r="E25" s="20">
        <v>17.3645</v>
      </c>
      <c r="F25" s="20">
        <f t="shared" si="4"/>
        <v>-0.21480000000000032</v>
      </c>
      <c r="G25" s="21">
        <f t="shared" si="6"/>
        <v>-1.2218916566643743</v>
      </c>
      <c r="H25" s="21">
        <f t="shared" si="5"/>
        <v>0.5237999999999978</v>
      </c>
      <c r="I25" s="22">
        <f t="shared" si="7"/>
        <v>3.1103220174933215</v>
      </c>
      <c r="K25" s="37"/>
      <c r="L25" s="37"/>
      <c r="M25" s="37"/>
      <c r="N25" s="2"/>
    </row>
    <row r="26" spans="1:14" ht="12.75" customHeight="1">
      <c r="A26" s="2"/>
      <c r="B26" s="19" t="s">
        <v>6</v>
      </c>
      <c r="C26" s="20">
        <v>1.2752000000000001</v>
      </c>
      <c r="D26" s="20">
        <v>1.3348</v>
      </c>
      <c r="E26" s="20">
        <v>1.444</v>
      </c>
      <c r="F26" s="20">
        <f t="shared" si="4"/>
        <v>0.10919999999999996</v>
      </c>
      <c r="G26" s="21">
        <f t="shared" si="6"/>
        <v>8.181000899011085</v>
      </c>
      <c r="H26" s="21">
        <f t="shared" si="5"/>
        <v>0.16879999999999984</v>
      </c>
      <c r="I26" s="22">
        <f t="shared" si="7"/>
        <v>13.237139272271003</v>
      </c>
      <c r="K26" s="37"/>
      <c r="L26" s="37"/>
      <c r="M26" s="37"/>
      <c r="N26" s="2"/>
    </row>
    <row r="27" spans="1:14" ht="12.75" customHeight="1" hidden="1">
      <c r="A27" s="2"/>
      <c r="B27" s="19" t="s">
        <v>15</v>
      </c>
      <c r="C27" s="20"/>
      <c r="D27" s="20"/>
      <c r="E27" s="20"/>
      <c r="F27" s="20">
        <f t="shared" si="4"/>
        <v>0</v>
      </c>
      <c r="G27" s="30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>
      <c r="A28" s="2"/>
      <c r="B28" s="19" t="s">
        <v>16</v>
      </c>
      <c r="C28" s="20">
        <v>10.0352</v>
      </c>
      <c r="D28" s="20">
        <v>10.398600000000002</v>
      </c>
      <c r="E28" s="20">
        <v>11.1849</v>
      </c>
      <c r="F28" s="20">
        <f t="shared" si="4"/>
        <v>0.7862999999999989</v>
      </c>
      <c r="G28" s="21">
        <f t="shared" si="6"/>
        <v>7.561594830073267</v>
      </c>
      <c r="H28" s="21">
        <f t="shared" si="5"/>
        <v>1.149700000000001</v>
      </c>
      <c r="I28" s="22">
        <f t="shared" si="7"/>
        <v>11.456672512755112</v>
      </c>
      <c r="K28" s="37"/>
      <c r="L28" s="37"/>
      <c r="M28" s="37"/>
      <c r="N28" s="2"/>
    </row>
    <row r="29" spans="1:14" ht="12.75" customHeight="1">
      <c r="A29" s="2"/>
      <c r="B29" s="19" t="s">
        <v>53</v>
      </c>
      <c r="C29" s="20">
        <f>+C30+C31</f>
        <v>64.2358</v>
      </c>
      <c r="D29" s="20">
        <v>65.262</v>
      </c>
      <c r="E29" s="20">
        <f>+E30+E31</f>
        <v>67.2732</v>
      </c>
      <c r="F29" s="20">
        <f t="shared" si="4"/>
        <v>2.0112000000000023</v>
      </c>
      <c r="G29" s="21">
        <f t="shared" si="6"/>
        <v>3.0817320952468545</v>
      </c>
      <c r="H29" s="21">
        <f t="shared" si="5"/>
        <v>3.037400000000005</v>
      </c>
      <c r="I29" s="22">
        <f t="shared" si="7"/>
        <v>4.728515874325541</v>
      </c>
      <c r="K29" s="37"/>
      <c r="L29" s="37"/>
      <c r="M29" s="37"/>
      <c r="N29" s="2"/>
    </row>
    <row r="30" spans="1:14" ht="12.75" customHeight="1">
      <c r="A30" s="2"/>
      <c r="B30" s="36" t="s">
        <v>54</v>
      </c>
      <c r="C30" s="20">
        <v>40.078799999999994</v>
      </c>
      <c r="D30" s="20"/>
      <c r="E30" s="20">
        <v>41.8984</v>
      </c>
      <c r="F30" s="20">
        <f t="shared" si="4"/>
        <v>41.8984</v>
      </c>
      <c r="G30" s="30" t="e">
        <f t="shared" si="6"/>
        <v>#DIV/0!</v>
      </c>
      <c r="H30" s="21">
        <f t="shared" si="5"/>
        <v>1.8196000000000083</v>
      </c>
      <c r="I30" s="22">
        <f t="shared" si="7"/>
        <v>4.540056089503699</v>
      </c>
      <c r="K30" s="37"/>
      <c r="L30" s="37"/>
      <c r="M30" s="37"/>
      <c r="N30" s="2"/>
    </row>
    <row r="31" spans="1:14" ht="13.5" customHeight="1">
      <c r="A31" s="2"/>
      <c r="B31" s="36" t="s">
        <v>55</v>
      </c>
      <c r="C31" s="20">
        <v>24.157</v>
      </c>
      <c r="D31" s="20"/>
      <c r="E31" s="20">
        <v>25.374799999999997</v>
      </c>
      <c r="F31" s="20">
        <f t="shared" si="4"/>
        <v>25.374799999999997</v>
      </c>
      <c r="G31" s="30" t="e">
        <f t="shared" si="6"/>
        <v>#DIV/0!</v>
      </c>
      <c r="H31" s="21">
        <f t="shared" si="5"/>
        <v>1.2177999999999969</v>
      </c>
      <c r="I31" s="22">
        <f t="shared" si="7"/>
        <v>5.04118888934883</v>
      </c>
      <c r="K31" s="37"/>
      <c r="L31" s="37"/>
      <c r="M31" s="37"/>
      <c r="N31" s="2"/>
    </row>
    <row r="32" spans="1:14" ht="20.25" customHeight="1">
      <c r="A32" s="2"/>
      <c r="B32" s="18" t="s">
        <v>22</v>
      </c>
      <c r="C32" s="15">
        <f>SUM(C33:C39)</f>
        <v>211.96200000000005</v>
      </c>
      <c r="D32" s="15">
        <f>SUM(D33:D39)</f>
        <v>212.87859999999995</v>
      </c>
      <c r="E32" s="15">
        <f>SUM(E33:E39)</f>
        <v>219.10070000000002</v>
      </c>
      <c r="F32" s="15">
        <f t="shared" si="4"/>
        <v>6.222100000000069</v>
      </c>
      <c r="G32" s="16">
        <f t="shared" si="6"/>
        <v>2.922839590264155</v>
      </c>
      <c r="H32" s="16">
        <f t="shared" si="5"/>
        <v>7.138699999999972</v>
      </c>
      <c r="I32" s="17">
        <f t="shared" si="7"/>
        <v>3.367915003632713</v>
      </c>
      <c r="K32" s="37"/>
      <c r="L32" s="37"/>
      <c r="M32" s="37"/>
      <c r="N32" s="2"/>
    </row>
    <row r="33" spans="1:14" ht="15.75" customHeight="1">
      <c r="A33" s="2"/>
      <c r="B33" s="19" t="s">
        <v>17</v>
      </c>
      <c r="C33" s="20">
        <v>8.323799999999999</v>
      </c>
      <c r="D33" s="20">
        <v>8.3339</v>
      </c>
      <c r="E33" s="20">
        <v>8.773399999999999</v>
      </c>
      <c r="F33" s="20">
        <f t="shared" si="4"/>
        <v>0.4394999999999989</v>
      </c>
      <c r="G33" s="21">
        <f t="shared" si="6"/>
        <v>5.273641392385304</v>
      </c>
      <c r="H33" s="21">
        <f t="shared" si="5"/>
        <v>0.4496000000000002</v>
      </c>
      <c r="I33" s="22">
        <f t="shared" si="7"/>
        <v>5.401379177779384</v>
      </c>
      <c r="K33" s="37"/>
      <c r="L33" s="37"/>
      <c r="M33" s="37"/>
      <c r="N33" s="2"/>
    </row>
    <row r="34" spans="1:14" ht="15.75" customHeight="1">
      <c r="A34" s="2"/>
      <c r="B34" s="19" t="s">
        <v>7</v>
      </c>
      <c r="C34" s="20">
        <v>66.5506</v>
      </c>
      <c r="D34" s="20">
        <v>64.73939999999999</v>
      </c>
      <c r="E34" s="20">
        <v>69.1805</v>
      </c>
      <c r="F34" s="20">
        <f t="shared" si="4"/>
        <v>4.441100000000006</v>
      </c>
      <c r="G34" s="21">
        <f t="shared" si="6"/>
        <v>6.859964720093184</v>
      </c>
      <c r="H34" s="21">
        <f t="shared" si="5"/>
        <v>2.629899999999992</v>
      </c>
      <c r="I34" s="22">
        <f t="shared" si="7"/>
        <v>3.9517299618635926</v>
      </c>
      <c r="K34" s="37"/>
      <c r="L34" s="37"/>
      <c r="M34" s="37"/>
      <c r="N34" s="2"/>
    </row>
    <row r="35" spans="1:14" ht="15.75" customHeight="1">
      <c r="A35" s="2"/>
      <c r="B35" s="19" t="s">
        <v>18</v>
      </c>
      <c r="C35" s="20">
        <v>33.466</v>
      </c>
      <c r="D35" s="20">
        <v>32.0571</v>
      </c>
      <c r="E35" s="20">
        <v>34.737300000000005</v>
      </c>
      <c r="F35" s="20">
        <f t="shared" si="4"/>
        <v>2.6802000000000064</v>
      </c>
      <c r="G35" s="21">
        <f t="shared" si="6"/>
        <v>8.360706364580722</v>
      </c>
      <c r="H35" s="21">
        <f t="shared" si="5"/>
        <v>1.2713000000000036</v>
      </c>
      <c r="I35" s="22">
        <f t="shared" si="7"/>
        <v>3.798780852208222</v>
      </c>
      <c r="K35" s="37"/>
      <c r="L35" s="37"/>
      <c r="M35" s="37"/>
      <c r="N35" s="2"/>
    </row>
    <row r="36" spans="1:14" ht="15.75" customHeight="1">
      <c r="A36" s="2"/>
      <c r="B36" s="19" t="s">
        <v>33</v>
      </c>
      <c r="C36" s="20">
        <v>0.7157</v>
      </c>
      <c r="D36" s="20">
        <v>0</v>
      </c>
      <c r="E36" s="20">
        <v>0.8592000000000001</v>
      </c>
      <c r="F36" s="20">
        <f t="shared" si="4"/>
        <v>0.8592000000000001</v>
      </c>
      <c r="G36" s="30" t="e">
        <f t="shared" si="6"/>
        <v>#DIV/0!</v>
      </c>
      <c r="H36" s="21">
        <f t="shared" si="5"/>
        <v>0.14350000000000007</v>
      </c>
      <c r="I36" s="22">
        <f t="shared" si="7"/>
        <v>20.050300405197717</v>
      </c>
      <c r="K36" s="37"/>
      <c r="L36" s="37"/>
      <c r="M36" s="37"/>
      <c r="N36" s="2"/>
    </row>
    <row r="37" spans="1:14" ht="16.5" customHeight="1" hidden="1">
      <c r="A37" s="2"/>
      <c r="B37" s="19" t="s">
        <v>37</v>
      </c>
      <c r="C37" s="20"/>
      <c r="D37" s="20"/>
      <c r="E37" s="20"/>
      <c r="F37" s="20">
        <f t="shared" si="4"/>
        <v>0</v>
      </c>
      <c r="G37" s="30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>
      <c r="A38" s="2"/>
      <c r="B38" s="19" t="s">
        <v>56</v>
      </c>
      <c r="C38" s="20">
        <v>36.3181</v>
      </c>
      <c r="D38" s="20">
        <v>38.153</v>
      </c>
      <c r="E38" s="20">
        <v>35.9976</v>
      </c>
      <c r="F38" s="20">
        <f t="shared" si="4"/>
        <v>-2.1554</v>
      </c>
      <c r="G38" s="21">
        <f t="shared" si="6"/>
        <v>-5.649359159174902</v>
      </c>
      <c r="H38" s="21">
        <f>+E38-C38</f>
        <v>-0.32050000000000267</v>
      </c>
      <c r="I38" s="22">
        <f t="shared" si="7"/>
        <v>-0.8824800856873092</v>
      </c>
      <c r="K38" s="37"/>
      <c r="L38" s="37"/>
      <c r="M38" s="37"/>
      <c r="N38" s="2"/>
    </row>
    <row r="39" spans="1:14" ht="16.5" customHeight="1">
      <c r="A39" s="2"/>
      <c r="B39" s="19" t="s">
        <v>57</v>
      </c>
      <c r="C39" s="20">
        <v>66.5878</v>
      </c>
      <c r="D39" s="20">
        <v>69.59519999999999</v>
      </c>
      <c r="E39" s="20">
        <v>69.5527</v>
      </c>
      <c r="F39" s="20">
        <f t="shared" si="4"/>
        <v>-0.04249999999998977</v>
      </c>
      <c r="G39" s="21">
        <f t="shared" si="6"/>
        <v>-0.06106742993768216</v>
      </c>
      <c r="H39" s="21">
        <f>+E39-C39</f>
        <v>2.9649</v>
      </c>
      <c r="I39" s="22">
        <f t="shared" si="7"/>
        <v>4.452617446439137</v>
      </c>
      <c r="K39" s="37"/>
      <c r="L39" s="37"/>
      <c r="M39" s="37"/>
      <c r="N39" s="2"/>
    </row>
    <row r="40" spans="1:14" ht="21" customHeight="1">
      <c r="A40" s="2"/>
      <c r="B40" s="14" t="s">
        <v>23</v>
      </c>
      <c r="C40" s="15">
        <v>203.1567</v>
      </c>
      <c r="D40" s="15">
        <v>174.09182</v>
      </c>
      <c r="E40" s="15">
        <v>195.2778</v>
      </c>
      <c r="F40" s="15">
        <f t="shared" si="4"/>
        <v>21.18598</v>
      </c>
      <c r="G40" s="16">
        <f t="shared" si="6"/>
        <v>12.169428753171745</v>
      </c>
      <c r="H40" s="16">
        <f t="shared" si="5"/>
        <v>-7.878899999999987</v>
      </c>
      <c r="I40" s="17">
        <f t="shared" si="7"/>
        <v>-3.878237833160308</v>
      </c>
      <c r="K40" s="37"/>
      <c r="L40" s="37"/>
      <c r="M40" s="37"/>
      <c r="N40" s="2"/>
    </row>
    <row r="41" spans="1:14" ht="15" customHeight="1">
      <c r="A41" s="2"/>
      <c r="B41" s="19" t="s">
        <v>20</v>
      </c>
      <c r="C41" s="20">
        <v>27.349700000000002</v>
      </c>
      <c r="D41" s="20">
        <v>12.410099999999998</v>
      </c>
      <c r="E41" s="20">
        <v>28.8507</v>
      </c>
      <c r="F41" s="20">
        <f t="shared" si="4"/>
        <v>16.440600000000003</v>
      </c>
      <c r="G41" s="21">
        <f t="shared" si="6"/>
        <v>132.47757874634377</v>
      </c>
      <c r="H41" s="21">
        <f t="shared" si="5"/>
        <v>1.5009999999999977</v>
      </c>
      <c r="I41" s="22">
        <f t="shared" si="7"/>
        <v>5.488177201212436</v>
      </c>
      <c r="K41" s="37"/>
      <c r="L41" s="37"/>
      <c r="M41" s="37"/>
      <c r="N41" s="2"/>
    </row>
    <row r="42" spans="1:14" ht="15" customHeight="1">
      <c r="A42" s="2"/>
      <c r="B42" s="19" t="s">
        <v>21</v>
      </c>
      <c r="C42" s="20">
        <v>6.193500000000001</v>
      </c>
      <c r="D42" s="20">
        <v>0</v>
      </c>
      <c r="E42" s="20">
        <v>14.2025</v>
      </c>
      <c r="F42" s="20">
        <f t="shared" si="4"/>
        <v>14.2025</v>
      </c>
      <c r="G42" s="30" t="e">
        <f t="shared" si="6"/>
        <v>#DIV/0!</v>
      </c>
      <c r="H42" s="21">
        <f t="shared" si="5"/>
        <v>8.009</v>
      </c>
      <c r="I42" s="22">
        <f t="shared" si="7"/>
        <v>129.31298942439653</v>
      </c>
      <c r="K42" s="37"/>
      <c r="L42" s="37"/>
      <c r="M42" s="37"/>
      <c r="N42" s="2"/>
    </row>
    <row r="43" spans="1:14" ht="15.75" customHeight="1">
      <c r="A43" s="2"/>
      <c r="B43" s="19" t="s">
        <v>31</v>
      </c>
      <c r="C43" s="20">
        <f>+C40-C41-C42</f>
        <v>169.6135</v>
      </c>
      <c r="D43" s="20">
        <f>+D40-D41-D42</f>
        <v>161.68172</v>
      </c>
      <c r="E43" s="20">
        <f>+E40-E41-E42</f>
        <v>152.2246</v>
      </c>
      <c r="F43" s="20">
        <f t="shared" si="4"/>
        <v>-9.457120000000003</v>
      </c>
      <c r="G43" s="21">
        <f t="shared" si="6"/>
        <v>-5.849220307651355</v>
      </c>
      <c r="H43" s="21">
        <f t="shared" si="5"/>
        <v>-17.38889999999998</v>
      </c>
      <c r="I43" s="22">
        <f t="shared" si="7"/>
        <v>-10.252073095596742</v>
      </c>
      <c r="K43" s="37"/>
      <c r="L43" s="37"/>
      <c r="M43" s="37"/>
      <c r="N43" s="2"/>
    </row>
    <row r="44" spans="1:13" ht="6" customHeight="1" thickBot="1">
      <c r="A44" s="2"/>
      <c r="B44" s="23"/>
      <c r="C44" s="24"/>
      <c r="D44" s="24"/>
      <c r="E44" s="24"/>
      <c r="F44" s="24"/>
      <c r="G44" s="24"/>
      <c r="H44" s="24"/>
      <c r="I44" s="25"/>
      <c r="K44" s="2"/>
      <c r="L44" s="2"/>
      <c r="M44" s="2"/>
    </row>
    <row r="45" spans="2:13" ht="5.25" customHeight="1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2:13" ht="21" customHeight="1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2:9" ht="12.75" customHeight="1">
      <c r="B47" s="27"/>
      <c r="C47" s="27"/>
      <c r="D47" s="27"/>
      <c r="E47" s="27"/>
      <c r="F47" s="27"/>
      <c r="G47" s="27"/>
      <c r="H47" s="27"/>
      <c r="I47" s="27"/>
    </row>
    <row r="48" spans="2:9" ht="25.5">
      <c r="B48" s="31" t="s">
        <v>32</v>
      </c>
      <c r="C48" s="31"/>
      <c r="D48" s="31"/>
      <c r="E48" s="31"/>
      <c r="F48" s="31"/>
      <c r="G48" s="31"/>
      <c r="H48" s="31"/>
      <c r="I48" s="31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1"/>
  <ignoredErrors>
    <ignoredError sqref="C12:E12 C32:E32" formulaRange="1"/>
    <ignoredError sqref="G27 G30:G31 G42 I37 I27 G36:G3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Fermin Garcia</cp:lastModifiedBy>
  <cp:lastPrinted>2018-10-03T16:57:05Z</cp:lastPrinted>
  <dcterms:created xsi:type="dcterms:W3CDTF">2010-02-17T22:24:39Z</dcterms:created>
  <dcterms:modified xsi:type="dcterms:W3CDTF">2018-11-07T13:54:20Z</dcterms:modified>
  <cp:category/>
  <cp:version/>
  <cp:contentType/>
  <cp:contentStatus/>
</cp:coreProperties>
</file>