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590" activeTab="1"/>
  </bookViews>
  <sheets>
    <sheet name="Ings20xmes" sheetId="1" r:id="rId1"/>
    <sheet name="Ings20vrsPto.eIng19" sheetId="2" r:id="rId2"/>
  </sheets>
  <definedNames/>
  <calcPr fullCalcOnLoad="1"/>
</workbook>
</file>

<file path=xl/sharedStrings.xml><?xml version="1.0" encoding="utf-8"?>
<sst xmlns="http://schemas.openxmlformats.org/spreadsheetml/2006/main" count="115" uniqueCount="67">
  <si>
    <t>IVA</t>
  </si>
  <si>
    <t>Declaraciones</t>
  </si>
  <si>
    <t>Importación</t>
  </si>
  <si>
    <t>Retenciones</t>
  </si>
  <si>
    <t>Pago a Cuenta</t>
  </si>
  <si>
    <t>Transferencia de Bienes</t>
  </si>
  <si>
    <t>Migración y Turismo</t>
  </si>
  <si>
    <t>FOVIAL</t>
  </si>
  <si>
    <t>Concepto</t>
  </si>
  <si>
    <t>IMPUESTO SOBRE LA RENTA</t>
  </si>
  <si>
    <t>DERECHOS ARANCELARIOS A LA IMPORTACION</t>
  </si>
  <si>
    <t>Cerveza</t>
  </si>
  <si>
    <t>Cigarrillo</t>
  </si>
  <si>
    <t>Armas, munic., explos. Y similares</t>
  </si>
  <si>
    <t>OTROS IMP. Y GRAV. DIVERSOS</t>
  </si>
  <si>
    <t>s/ Llamadas Prov del Exterior</t>
  </si>
  <si>
    <t>Impto. Esp. 1er Matricula</t>
  </si>
  <si>
    <t>PROMOCION TURISMO</t>
  </si>
  <si>
    <t>TRANSPORTE PUBLICO</t>
  </si>
  <si>
    <t>Fuente: Dirección General de Tesorería</t>
  </si>
  <si>
    <t>FEFE</t>
  </si>
  <si>
    <t>DUI</t>
  </si>
  <si>
    <t>CONTRIBUCIONES ESPECIALES</t>
  </si>
  <si>
    <t>2. NO TRIBUTARIOS</t>
  </si>
  <si>
    <t>1. TRIBUTARIOS Y CONTRIBUCIONES</t>
  </si>
  <si>
    <t>INGRESOS CORRIENTES Y CONTRIBUCIONES (1+2)</t>
  </si>
  <si>
    <t>Gaseosa y otras bebidas no carbonatadas</t>
  </si>
  <si>
    <t>(Montos en Millones de US$)</t>
  </si>
  <si>
    <t>Variaciones</t>
  </si>
  <si>
    <t>Abs.</t>
  </si>
  <si>
    <t>%</t>
  </si>
  <si>
    <r>
      <t xml:space="preserve">Otros </t>
    </r>
    <r>
      <rPr>
        <b/>
        <vertAlign val="superscript"/>
        <sz val="12"/>
        <rFont val="Arial"/>
        <family val="2"/>
      </rPr>
      <t>1/</t>
    </r>
  </si>
  <si>
    <r>
      <t xml:space="preserve">1/ </t>
    </r>
    <r>
      <rPr>
        <b/>
        <sz val="9"/>
        <rFont val="Arial"/>
        <family val="2"/>
      </rPr>
      <t>Incluye ingresos financieros; tasas y derechos; venta de bienes y servicios; y transferencias corrientes</t>
    </r>
  </si>
  <si>
    <t>AZUCAR EXTRAIDA</t>
  </si>
  <si>
    <t>Productos Alcohólicos</t>
  </si>
  <si>
    <t xml:space="preserve">Abs. </t>
  </si>
  <si>
    <t>IMPUESTOS SELECTIVOS AL CONSUMO</t>
  </si>
  <si>
    <t>FONAT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</si>
  <si>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</si>
  <si>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</si>
  <si>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</si>
  <si>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</si>
  <si>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</si>
  <si>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</si>
  <si>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</si>
  <si>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</si>
  <si>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</si>
  <si>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</si>
  <si>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</si>
  <si>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</si>
  <si>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INGRESOS CORRIENTES Y CONTRIBUCIONES</t>
  </si>
  <si>
    <t>DERECHOS ARANCELARIOS A LA IMPORT.</t>
  </si>
  <si>
    <t>Ad-valorem sobre combustibles</t>
  </si>
  <si>
    <t>Impuesto a operaciones financieras</t>
  </si>
  <si>
    <t>Al cheque y a las transferencias electrónicas</t>
  </si>
  <si>
    <t>Retención para el control de la liquidez (Acreditable)</t>
  </si>
  <si>
    <t>SEGURIDAD PUBLICA (CESC)</t>
  </si>
  <si>
    <t>SEGURIDAD PUBLICA (Grandes Contribuyentes)</t>
  </si>
  <si>
    <t>Año 2019</t>
  </si>
  <si>
    <t>Año 2020</t>
  </si>
  <si>
    <t>Pto. 2020</t>
  </si>
  <si>
    <t>Variac. 20 / Pto. 20</t>
  </si>
  <si>
    <t>Variac. 20 / 19</t>
  </si>
  <si>
    <t>Al  30 Abr.</t>
  </si>
  <si>
    <t>Al 30 Abr.</t>
  </si>
  <si>
    <t>INGRESOS AL 30 DE ABRIL DE 2020, VRS EJECUTADO  2019 (preliminar)</t>
  </si>
  <si>
    <t>COMPARATIVO ACUMULADO AL  30 DE ABRIL DE 2020, VRS EJECUTADO  2019 Y PRESUPUESTO 2020 (preliminar)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</si>
</sst>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0.00000"/>
    <numFmt numFmtId="192" formatCode="0.0000"/>
    <numFmt numFmtId="193" formatCode="#,##0.0000000"/>
    <numFmt numFmtId="194" formatCode="_(* #,##0.0_);_(* \(#,##0.0\);_(* &quot;-&quot;?_);_(@_)"/>
    <numFmt numFmtId="195" formatCode="General_)"/>
    <numFmt numFmtId="196" formatCode="#,##0.00000000"/>
  </numFmts>
  <fonts count="5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9"/>
      <name val="Arial"/>
      <family val="2"/>
    </font>
    <font>
      <b/>
      <sz val="11"/>
      <color indexed="9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5789"/>
        <bgColor indexed="64"/>
      </patternFill>
    </fill>
    <fill>
      <patternFill patternType="solid">
        <fgColor rgb="FFF7A823"/>
        <bgColor indexed="64"/>
      </patternFill>
    </fill>
    <fill>
      <patternFill patternType="solid">
        <fgColor rgb="FF94D4E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7A823"/>
      </left>
      <right style="thin">
        <color rgb="FFF7A823"/>
      </right>
      <top style="thin">
        <color rgb="FFF7A823"/>
      </top>
      <bottom style="thin">
        <color rgb="FFF7A823"/>
      </bottom>
    </border>
    <border>
      <left style="thin">
        <color rgb="FFF7A823"/>
      </left>
      <right style="thin">
        <color rgb="FFF7A823"/>
      </right>
      <top style="thin">
        <color rgb="FFF7A823"/>
      </top>
      <bottom>
        <color indexed="63"/>
      </bottom>
    </border>
    <border>
      <left style="thin">
        <color rgb="FFF7A823"/>
      </left>
      <right style="thin">
        <color rgb="FFF7A823"/>
      </right>
      <top>
        <color indexed="63"/>
      </top>
      <bottom style="thin">
        <color rgb="FFF7A823"/>
      </bottom>
    </border>
    <border>
      <left>
        <color indexed="63"/>
      </left>
      <right>
        <color indexed="63"/>
      </right>
      <top style="thin">
        <color rgb="FFF7A8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/>
    </xf>
    <xf numFmtId="0" fontId="8" fillId="0" borderId="0" xfId="0" applyFont="1" applyFill="1" applyBorder="1" applyAlignment="1">
      <alignment horizontal="justify" vertical="center" wrapText="1"/>
    </xf>
    <xf numFmtId="190" fontId="0" fillId="0" borderId="0" xfId="0" applyNumberFormat="1" applyFill="1" applyAlignment="1">
      <alignment/>
    </xf>
    <xf numFmtId="0" fontId="4" fillId="33" borderId="10" xfId="0" applyFont="1" applyFill="1" applyBorder="1" applyAlignment="1">
      <alignment horizontal="left" indent="2"/>
    </xf>
    <xf numFmtId="186" fontId="4" fillId="33" borderId="10" xfId="0" applyNumberFormat="1" applyFont="1" applyFill="1" applyBorder="1" applyAlignment="1">
      <alignment/>
    </xf>
    <xf numFmtId="186" fontId="48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indent="3"/>
    </xf>
    <xf numFmtId="0" fontId="49" fillId="34" borderId="11" xfId="0" applyFont="1" applyFill="1" applyBorder="1" applyAlignment="1">
      <alignment horizontal="center" vertical="center"/>
    </xf>
    <xf numFmtId="0" fontId="49" fillId="34" borderId="12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/>
    </xf>
    <xf numFmtId="186" fontId="2" fillId="35" borderId="10" xfId="0" applyNumberFormat="1" applyFont="1" applyFill="1" applyBorder="1" applyAlignment="1">
      <alignment/>
    </xf>
    <xf numFmtId="186" fontId="2" fillId="35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186" fontId="2" fillId="36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left" indent="1"/>
    </xf>
    <xf numFmtId="0" fontId="2" fillId="33" borderId="13" xfId="0" applyFont="1" applyFill="1" applyBorder="1" applyAlignment="1">
      <alignment/>
    </xf>
    <xf numFmtId="186" fontId="2" fillId="33" borderId="13" xfId="0" applyNumberFormat="1" applyFont="1" applyFill="1" applyBorder="1" applyAlignment="1">
      <alignment/>
    </xf>
    <xf numFmtId="186" fontId="5" fillId="33" borderId="13" xfId="0" applyNumberFormat="1" applyFont="1" applyFill="1" applyBorder="1" applyAlignment="1">
      <alignment/>
    </xf>
    <xf numFmtId="0" fontId="50" fillId="34" borderId="11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186" fontId="2" fillId="33" borderId="0" xfId="0" applyNumberFormat="1" applyFont="1" applyFill="1" applyBorder="1" applyAlignment="1">
      <alignment/>
    </xf>
    <xf numFmtId="186" fontId="5" fillId="33" borderId="0" xfId="0" applyNumberFormat="1" applyFont="1" applyFill="1" applyBorder="1" applyAlignment="1">
      <alignment/>
    </xf>
    <xf numFmtId="186" fontId="51" fillId="33" borderId="10" xfId="0" applyNumberFormat="1" applyFont="1" applyFill="1" applyBorder="1" applyAlignment="1">
      <alignment/>
    </xf>
    <xf numFmtId="186" fontId="51" fillId="0" borderId="10" xfId="0" applyNumberFormat="1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50" fillId="34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50" fillId="34" borderId="1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Z53"/>
  <sheetViews>
    <sheetView zoomScale="80" zoomScaleNormal="80" workbookViewId="0" topLeftCell="A1">
      <selection activeCell="V10" sqref="V10"/>
    </sheetView>
  </sheetViews>
  <sheetFormatPr defaultColWidth="11.421875" defaultRowHeight="12.75"/>
  <cols>
    <col min="1" max="1" width="1.7109375" style="0" customWidth="1"/>
    <col min="2" max="2" width="59.57421875" style="0" customWidth="1"/>
    <col min="3" max="3" width="10.7109375" style="0" customWidth="1"/>
    <col min="4" max="5" width="7.8515625" style="0" customWidth="1"/>
    <col min="6" max="6" width="8.00390625" style="0" customWidth="1"/>
    <col min="7" max="7" width="7.7109375" style="0" customWidth="1"/>
    <col min="8" max="15" width="7.7109375" style="0" hidden="1" customWidth="1"/>
    <col min="16" max="16" width="10.7109375" style="0" customWidth="1"/>
    <col min="17" max="18" width="9.7109375" style="0" customWidth="1"/>
    <col min="19" max="19" width="1.7109375" style="0" customWidth="1"/>
    <col min="21" max="21" width="13.7109375" style="0" bestFit="1" customWidth="1"/>
  </cols>
  <sheetData>
    <row r="1" spans="2:18" ht="12.75">
      <c r="B1" s="2"/>
      <c r="C1" s="2"/>
      <c r="D1" s="2"/>
      <c r="E1" s="2"/>
      <c r="F1" s="2"/>
      <c r="G1" s="2"/>
      <c r="H1" s="2"/>
      <c r="I1" s="2"/>
      <c r="J1" s="2"/>
      <c r="K1" s="5"/>
      <c r="L1" s="2"/>
      <c r="M1" s="2"/>
      <c r="N1" s="2"/>
      <c r="O1" s="2"/>
      <c r="P1" s="2"/>
      <c r="Q1" s="2"/>
      <c r="R1" s="2"/>
    </row>
    <row r="2" spans="1:19" ht="15.75">
      <c r="A2" s="5"/>
      <c r="B2" s="32" t="s">
        <v>65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5"/>
    </row>
    <row r="3" spans="1:19" ht="16.5" customHeight="1">
      <c r="A3" s="5"/>
      <c r="B3" s="32" t="s">
        <v>27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5"/>
    </row>
    <row r="4" spans="1:22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2"/>
      <c r="U4" s="2"/>
      <c r="V4" s="2"/>
    </row>
    <row r="5" spans="1:22" ht="24.75" customHeight="1">
      <c r="A5" s="5"/>
      <c r="B5" s="33" t="s">
        <v>8</v>
      </c>
      <c r="C5" s="13" t="s">
        <v>58</v>
      </c>
      <c r="D5" s="34" t="s">
        <v>59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5" t="s">
        <v>28</v>
      </c>
      <c r="R5" s="35"/>
      <c r="S5" s="5"/>
      <c r="T5" s="2"/>
      <c r="U5" s="2"/>
      <c r="V5" s="2"/>
    </row>
    <row r="6" spans="1:22" ht="31.5" customHeight="1">
      <c r="A6" s="5"/>
      <c r="B6" s="33"/>
      <c r="C6" s="14" t="s">
        <v>63</v>
      </c>
      <c r="D6" s="15" t="s">
        <v>38</v>
      </c>
      <c r="E6" s="15" t="s">
        <v>39</v>
      </c>
      <c r="F6" s="15" t="s">
        <v>40</v>
      </c>
      <c r="G6" s="15" t="s">
        <v>41</v>
      </c>
      <c r="H6" s="15" t="s">
        <v>42</v>
      </c>
      <c r="I6" s="15" t="s">
        <v>43</v>
      </c>
      <c r="J6" s="15" t="s">
        <v>44</v>
      </c>
      <c r="K6" s="15" t="s">
        <v>45</v>
      </c>
      <c r="L6" s="15" t="s">
        <v>46</v>
      </c>
      <c r="M6" s="15" t="s">
        <v>47</v>
      </c>
      <c r="N6" s="15" t="s">
        <v>48</v>
      </c>
      <c r="O6" s="15" t="s">
        <v>49</v>
      </c>
      <c r="P6" s="15" t="s">
        <v>63</v>
      </c>
      <c r="Q6" s="15" t="s">
        <v>29</v>
      </c>
      <c r="R6" s="15" t="s">
        <v>30</v>
      </c>
      <c r="S6" s="5"/>
      <c r="T6" s="2"/>
      <c r="U6" s="2"/>
      <c r="V6" s="2"/>
    </row>
    <row r="7" spans="1:22" ht="21" customHeight="1">
      <c r="A7" s="5"/>
      <c r="B7" s="16" t="s">
        <v>50</v>
      </c>
      <c r="C7" s="17">
        <f>+C8+C40</f>
        <v>2057.36522</v>
      </c>
      <c r="D7" s="17">
        <f>+D8+D40</f>
        <v>517.7231999999999</v>
      </c>
      <c r="E7" s="17">
        <f aca="true" t="shared" si="0" ref="E7:O7">+E8+E40</f>
        <v>381.00759999999997</v>
      </c>
      <c r="F7" s="17">
        <f t="shared" si="0"/>
        <v>412.18850000000003</v>
      </c>
      <c r="G7" s="17">
        <f t="shared" si="0"/>
        <v>556.0237000000001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aca="true" t="shared" si="1" ref="P7:P43">SUM(D7:O7)</f>
        <v>1866.9429999999998</v>
      </c>
      <c r="Q7" s="18">
        <f aca="true" t="shared" si="2" ref="Q7:Q43">+P7-C7</f>
        <v>-190.42222000000038</v>
      </c>
      <c r="R7" s="18">
        <f aca="true" t="shared" si="3" ref="R7:R43">+Q7/C7*100</f>
        <v>-9.255635224551932</v>
      </c>
      <c r="S7" s="5"/>
      <c r="T7" s="8"/>
      <c r="U7" s="8"/>
      <c r="V7" s="8"/>
    </row>
    <row r="8" spans="1:22" ht="21" customHeight="1">
      <c r="A8" s="5"/>
      <c r="B8" s="19" t="s">
        <v>24</v>
      </c>
      <c r="C8" s="20">
        <f>+C9+C12+C16+C17+C24+C32</f>
        <v>1972.67072</v>
      </c>
      <c r="D8" s="20">
        <f>+D9+D12+D16+D17+D24+D32</f>
        <v>470.4401</v>
      </c>
      <c r="E8" s="20">
        <f aca="true" t="shared" si="4" ref="E8:O8">+E9+E12+E16+E17+E24+E32</f>
        <v>367.49339999999995</v>
      </c>
      <c r="F8" s="20">
        <f t="shared" si="4"/>
        <v>368.42</v>
      </c>
      <c r="G8" s="20">
        <f t="shared" si="4"/>
        <v>552.1591000000001</v>
      </c>
      <c r="H8" s="20">
        <f t="shared" si="4"/>
        <v>0</v>
      </c>
      <c r="I8" s="20">
        <f t="shared" si="4"/>
        <v>0</v>
      </c>
      <c r="J8" s="20">
        <f t="shared" si="4"/>
        <v>0</v>
      </c>
      <c r="K8" s="20">
        <f t="shared" si="4"/>
        <v>0</v>
      </c>
      <c r="L8" s="20">
        <f t="shared" si="4"/>
        <v>0</v>
      </c>
      <c r="M8" s="20">
        <f t="shared" si="4"/>
        <v>0</v>
      </c>
      <c r="N8" s="20">
        <f t="shared" si="4"/>
        <v>0</v>
      </c>
      <c r="O8" s="20">
        <f t="shared" si="4"/>
        <v>0</v>
      </c>
      <c r="P8" s="20">
        <f t="shared" si="1"/>
        <v>1758.5126</v>
      </c>
      <c r="Q8" s="20">
        <f t="shared" si="2"/>
        <v>-214.15812000000005</v>
      </c>
      <c r="R8" s="20">
        <f t="shared" si="3"/>
        <v>-10.856252786070655</v>
      </c>
      <c r="S8" s="5"/>
      <c r="T8" s="8"/>
      <c r="U8" s="8"/>
      <c r="V8" s="8"/>
    </row>
    <row r="9" spans="1:22" ht="21" customHeight="1">
      <c r="A9" s="5"/>
      <c r="B9" s="21" t="s">
        <v>0</v>
      </c>
      <c r="C9" s="20">
        <f>SUM(C10:C11)</f>
        <v>740.9314999999999</v>
      </c>
      <c r="D9" s="20">
        <f>SUM(D10:D11)</f>
        <v>222.24670000000003</v>
      </c>
      <c r="E9" s="20">
        <f aca="true" t="shared" si="5" ref="E9:O9">SUM(E10:E11)</f>
        <v>178.35309999999998</v>
      </c>
      <c r="F9" s="20">
        <f t="shared" si="5"/>
        <v>184.89589999999998</v>
      </c>
      <c r="G9" s="20">
        <f t="shared" si="5"/>
        <v>144.796</v>
      </c>
      <c r="H9" s="20">
        <f t="shared" si="5"/>
        <v>0</v>
      </c>
      <c r="I9" s="20">
        <f t="shared" si="5"/>
        <v>0</v>
      </c>
      <c r="J9" s="20">
        <f t="shared" si="5"/>
        <v>0</v>
      </c>
      <c r="K9" s="20">
        <f t="shared" si="5"/>
        <v>0</v>
      </c>
      <c r="L9" s="20">
        <f t="shared" si="5"/>
        <v>0</v>
      </c>
      <c r="M9" s="20">
        <f t="shared" si="5"/>
        <v>0</v>
      </c>
      <c r="N9" s="20">
        <f t="shared" si="5"/>
        <v>0</v>
      </c>
      <c r="O9" s="20">
        <f t="shared" si="5"/>
        <v>0</v>
      </c>
      <c r="P9" s="20">
        <f t="shared" si="1"/>
        <v>730.2917</v>
      </c>
      <c r="Q9" s="20">
        <f t="shared" si="2"/>
        <v>-10.639799999999923</v>
      </c>
      <c r="R9" s="20">
        <f t="shared" si="3"/>
        <v>-1.436003193277641</v>
      </c>
      <c r="S9" s="5"/>
      <c r="T9" s="8"/>
      <c r="U9" s="8"/>
      <c r="V9" s="8"/>
    </row>
    <row r="10" spans="1:22" ht="15" customHeight="1">
      <c r="A10" s="5"/>
      <c r="B10" s="9" t="s">
        <v>1</v>
      </c>
      <c r="C10" s="10">
        <v>358.9279</v>
      </c>
      <c r="D10" s="10">
        <v>120.20110000000001</v>
      </c>
      <c r="E10" s="10">
        <v>88.83070000000001</v>
      </c>
      <c r="F10" s="10">
        <v>93.12259999999999</v>
      </c>
      <c r="G10" s="10">
        <v>79.71490000000001</v>
      </c>
      <c r="H10" s="10"/>
      <c r="I10" s="10"/>
      <c r="J10" s="10"/>
      <c r="K10" s="10"/>
      <c r="L10" s="10"/>
      <c r="M10" s="10"/>
      <c r="N10" s="10"/>
      <c r="O10" s="10"/>
      <c r="P10" s="10">
        <f t="shared" si="1"/>
        <v>381.8693</v>
      </c>
      <c r="Q10" s="10">
        <f t="shared" si="2"/>
        <v>22.941399999999987</v>
      </c>
      <c r="R10" s="10">
        <f t="shared" si="3"/>
        <v>6.39164578735729</v>
      </c>
      <c r="S10" s="5"/>
      <c r="T10" s="8"/>
      <c r="U10" s="8"/>
      <c r="V10" s="8"/>
    </row>
    <row r="11" spans="1:22" ht="15" customHeight="1">
      <c r="A11" s="5"/>
      <c r="B11" s="9" t="s">
        <v>2</v>
      </c>
      <c r="C11" s="10">
        <v>382.00359999999995</v>
      </c>
      <c r="D11" s="10">
        <v>102.04560000000001</v>
      </c>
      <c r="E11" s="10">
        <v>89.52239999999999</v>
      </c>
      <c r="F11" s="10">
        <v>91.77329999999999</v>
      </c>
      <c r="G11" s="10">
        <v>65.08109999999999</v>
      </c>
      <c r="H11" s="10"/>
      <c r="I11" s="10"/>
      <c r="J11" s="10"/>
      <c r="K11" s="10"/>
      <c r="L11" s="10"/>
      <c r="M11" s="10"/>
      <c r="N11" s="10"/>
      <c r="O11" s="10"/>
      <c r="P11" s="10">
        <f>SUM(D11:O11)</f>
        <v>348.4224</v>
      </c>
      <c r="Q11" s="10">
        <f t="shared" si="2"/>
        <v>-33.58119999999997</v>
      </c>
      <c r="R11" s="10">
        <f t="shared" si="3"/>
        <v>-8.790807207052492</v>
      </c>
      <c r="S11" s="5"/>
      <c r="T11" s="8"/>
      <c r="U11" s="8"/>
      <c r="V11" s="8"/>
    </row>
    <row r="12" spans="1:22" ht="21" customHeight="1">
      <c r="A12" s="5"/>
      <c r="B12" s="21" t="s">
        <v>9</v>
      </c>
      <c r="C12" s="20">
        <f>SUM(C13:C15)</f>
        <v>929.0105000000001</v>
      </c>
      <c r="D12" s="20">
        <f>SUM(D13:D15)</f>
        <v>188.1817</v>
      </c>
      <c r="E12" s="20">
        <f aca="true" t="shared" si="6" ref="E12:O12">SUM(E13:E15)</f>
        <v>133.56609999999998</v>
      </c>
      <c r="F12" s="20">
        <f t="shared" si="6"/>
        <v>129.0025</v>
      </c>
      <c r="G12" s="20">
        <f t="shared" si="6"/>
        <v>311.38180000000006</v>
      </c>
      <c r="H12" s="20">
        <f t="shared" si="6"/>
        <v>0</v>
      </c>
      <c r="I12" s="20">
        <f t="shared" si="6"/>
        <v>0</v>
      </c>
      <c r="J12" s="20">
        <f t="shared" si="6"/>
        <v>0</v>
      </c>
      <c r="K12" s="20">
        <f t="shared" si="6"/>
        <v>0</v>
      </c>
      <c r="L12" s="20">
        <f t="shared" si="6"/>
        <v>0</v>
      </c>
      <c r="M12" s="20">
        <f t="shared" si="6"/>
        <v>0</v>
      </c>
      <c r="N12" s="20">
        <f t="shared" si="6"/>
        <v>0</v>
      </c>
      <c r="O12" s="20">
        <f t="shared" si="6"/>
        <v>0</v>
      </c>
      <c r="P12" s="20">
        <f t="shared" si="1"/>
        <v>762.1321</v>
      </c>
      <c r="Q12" s="20">
        <f t="shared" si="2"/>
        <v>-166.87840000000006</v>
      </c>
      <c r="R12" s="20">
        <f t="shared" si="3"/>
        <v>-17.96302625212525</v>
      </c>
      <c r="S12" s="5"/>
      <c r="T12" s="8"/>
      <c r="U12" s="8"/>
      <c r="V12" s="8"/>
    </row>
    <row r="13" spans="1:22" ht="15" customHeight="1">
      <c r="A13" s="5"/>
      <c r="B13" s="9" t="s">
        <v>1</v>
      </c>
      <c r="C13" s="10">
        <v>397.0656</v>
      </c>
      <c r="D13" s="10">
        <v>0.8758999999999999</v>
      </c>
      <c r="E13" s="10">
        <v>4.917800000000001</v>
      </c>
      <c r="F13" s="10">
        <v>11.9042</v>
      </c>
      <c r="G13" s="10">
        <v>195.01140000000004</v>
      </c>
      <c r="H13" s="10"/>
      <c r="I13" s="10"/>
      <c r="J13" s="10"/>
      <c r="K13" s="10"/>
      <c r="L13" s="10"/>
      <c r="M13" s="10"/>
      <c r="N13" s="10"/>
      <c r="O13" s="10"/>
      <c r="P13" s="10">
        <f t="shared" si="1"/>
        <v>212.70930000000004</v>
      </c>
      <c r="Q13" s="10">
        <f t="shared" si="2"/>
        <v>-184.35629999999998</v>
      </c>
      <c r="R13" s="10">
        <f t="shared" si="3"/>
        <v>-46.42968315562969</v>
      </c>
      <c r="S13" s="5"/>
      <c r="T13" s="8"/>
      <c r="U13" s="8"/>
      <c r="V13" s="8"/>
    </row>
    <row r="14" spans="1:22" ht="15" customHeight="1">
      <c r="A14" s="5"/>
      <c r="B14" s="9" t="s">
        <v>3</v>
      </c>
      <c r="C14" s="10">
        <v>348.0307</v>
      </c>
      <c r="D14" s="10">
        <v>133.5491</v>
      </c>
      <c r="E14" s="10">
        <v>82.93709999999999</v>
      </c>
      <c r="F14" s="10">
        <v>73.86549999999998</v>
      </c>
      <c r="G14" s="10">
        <v>82.5445</v>
      </c>
      <c r="H14" s="10"/>
      <c r="I14" s="10"/>
      <c r="J14" s="10"/>
      <c r="K14" s="10"/>
      <c r="L14" s="10"/>
      <c r="M14" s="10"/>
      <c r="N14" s="10"/>
      <c r="O14" s="10"/>
      <c r="P14" s="10">
        <f t="shared" si="1"/>
        <v>372.8962</v>
      </c>
      <c r="Q14" s="10">
        <f t="shared" si="2"/>
        <v>24.865499999999997</v>
      </c>
      <c r="R14" s="10">
        <f t="shared" si="3"/>
        <v>7.144628333075214</v>
      </c>
      <c r="S14" s="5"/>
      <c r="T14" s="8"/>
      <c r="U14" s="8"/>
      <c r="V14" s="8"/>
    </row>
    <row r="15" spans="1:22" ht="15" customHeight="1">
      <c r="A15" s="5"/>
      <c r="B15" s="9" t="s">
        <v>4</v>
      </c>
      <c r="C15" s="10">
        <v>183.9142</v>
      </c>
      <c r="D15" s="10">
        <v>53.756699999999995</v>
      </c>
      <c r="E15" s="10">
        <v>45.7112</v>
      </c>
      <c r="F15" s="10">
        <v>43.2328</v>
      </c>
      <c r="G15" s="10">
        <v>33.825900000000004</v>
      </c>
      <c r="H15" s="10"/>
      <c r="I15" s="10"/>
      <c r="J15" s="10"/>
      <c r="K15" s="10"/>
      <c r="L15" s="10"/>
      <c r="M15" s="10"/>
      <c r="N15" s="10"/>
      <c r="O15" s="10"/>
      <c r="P15" s="10">
        <f t="shared" si="1"/>
        <v>176.52659999999997</v>
      </c>
      <c r="Q15" s="10">
        <f t="shared" si="2"/>
        <v>-7.38760000000002</v>
      </c>
      <c r="R15" s="10">
        <f t="shared" si="3"/>
        <v>-4.0168730853843915</v>
      </c>
      <c r="S15" s="5"/>
      <c r="T15" s="8"/>
      <c r="U15" s="8"/>
      <c r="V15" s="8"/>
    </row>
    <row r="16" spans="1:22" ht="21" customHeight="1">
      <c r="A16" s="5"/>
      <c r="B16" s="21" t="s">
        <v>51</v>
      </c>
      <c r="C16" s="20">
        <v>71.4915</v>
      </c>
      <c r="D16" s="20">
        <v>18.436400000000003</v>
      </c>
      <c r="E16" s="20">
        <v>17.283699999999996</v>
      </c>
      <c r="F16" s="20">
        <v>15.404800000000002</v>
      </c>
      <c r="G16" s="20">
        <v>10.621900000000002</v>
      </c>
      <c r="H16" s="20"/>
      <c r="I16" s="20"/>
      <c r="J16" s="20"/>
      <c r="K16" s="20"/>
      <c r="L16" s="20"/>
      <c r="M16" s="20"/>
      <c r="N16" s="20"/>
      <c r="O16" s="20"/>
      <c r="P16" s="20">
        <f>SUM(D16:O16)</f>
        <v>61.74680000000001</v>
      </c>
      <c r="Q16" s="20">
        <f t="shared" si="2"/>
        <v>-9.744699999999995</v>
      </c>
      <c r="R16" s="20">
        <f t="shared" si="3"/>
        <v>-13.630571466537972</v>
      </c>
      <c r="S16" s="5"/>
      <c r="T16" s="8"/>
      <c r="U16" s="8"/>
      <c r="V16" s="8"/>
    </row>
    <row r="17" spans="1:22" ht="21" customHeight="1">
      <c r="A17" s="5"/>
      <c r="B17" s="21" t="s">
        <v>36</v>
      </c>
      <c r="C17" s="20">
        <f>SUM(C18:C23)</f>
        <v>63.40062</v>
      </c>
      <c r="D17" s="20">
        <f>SUM(D18:D23)</f>
        <v>18.125299999999996</v>
      </c>
      <c r="E17" s="20">
        <f aca="true" t="shared" si="7" ref="E17:O17">SUM(E18:E23)</f>
        <v>15.8791</v>
      </c>
      <c r="F17" s="20">
        <f t="shared" si="7"/>
        <v>15.5432</v>
      </c>
      <c r="G17" s="20">
        <f t="shared" si="7"/>
        <v>13.374500000000001</v>
      </c>
      <c r="H17" s="20">
        <f t="shared" si="7"/>
        <v>0</v>
      </c>
      <c r="I17" s="20">
        <f t="shared" si="7"/>
        <v>0</v>
      </c>
      <c r="J17" s="20">
        <f t="shared" si="7"/>
        <v>0</v>
      </c>
      <c r="K17" s="20">
        <f t="shared" si="7"/>
        <v>0</v>
      </c>
      <c r="L17" s="20">
        <f t="shared" si="7"/>
        <v>0</v>
      </c>
      <c r="M17" s="20">
        <f t="shared" si="7"/>
        <v>0</v>
      </c>
      <c r="N17" s="20">
        <f t="shared" si="7"/>
        <v>0</v>
      </c>
      <c r="O17" s="20">
        <f t="shared" si="7"/>
        <v>0</v>
      </c>
      <c r="P17" s="20">
        <f t="shared" si="1"/>
        <v>62.9221</v>
      </c>
      <c r="Q17" s="20">
        <f t="shared" si="2"/>
        <v>-0.47852000000000317</v>
      </c>
      <c r="R17" s="20">
        <f t="shared" si="3"/>
        <v>-0.7547560260451761</v>
      </c>
      <c r="S17" s="5"/>
      <c r="T17" s="8"/>
      <c r="U17" s="8"/>
      <c r="V17" s="8"/>
    </row>
    <row r="18" spans="1:22" ht="15" customHeight="1">
      <c r="A18" s="5"/>
      <c r="B18" s="9" t="s">
        <v>34</v>
      </c>
      <c r="C18" s="10">
        <v>6.815900000000001</v>
      </c>
      <c r="D18" s="10">
        <v>1.5365</v>
      </c>
      <c r="E18" s="10">
        <v>1.6238</v>
      </c>
      <c r="F18" s="10">
        <v>7.639099999999999</v>
      </c>
      <c r="G18" s="10">
        <v>5.6734</v>
      </c>
      <c r="H18" s="10"/>
      <c r="I18" s="10"/>
      <c r="J18" s="10"/>
      <c r="K18" s="10"/>
      <c r="L18" s="10"/>
      <c r="M18" s="10"/>
      <c r="N18" s="10"/>
      <c r="O18" s="10"/>
      <c r="P18" s="10">
        <f t="shared" si="1"/>
        <v>16.4728</v>
      </c>
      <c r="Q18" s="10">
        <f t="shared" si="2"/>
        <v>9.656899999999998</v>
      </c>
      <c r="R18" s="10">
        <f t="shared" si="3"/>
        <v>141.6819495591191</v>
      </c>
      <c r="S18" s="5"/>
      <c r="T18" s="8"/>
      <c r="U18" s="8"/>
      <c r="V18" s="8"/>
    </row>
    <row r="19" spans="1:22" ht="15" customHeight="1">
      <c r="A19" s="5"/>
      <c r="B19" s="9" t="s">
        <v>11</v>
      </c>
      <c r="C19" s="10">
        <v>27.154199999999996</v>
      </c>
      <c r="D19" s="10">
        <v>9.5559</v>
      </c>
      <c r="E19" s="10">
        <v>6.4860999999999995</v>
      </c>
      <c r="F19" s="10">
        <v>1.3099</v>
      </c>
      <c r="G19" s="10">
        <v>0.8182999999999999</v>
      </c>
      <c r="H19" s="10"/>
      <c r="I19" s="10"/>
      <c r="J19" s="10"/>
      <c r="K19" s="10"/>
      <c r="L19" s="10"/>
      <c r="M19" s="10"/>
      <c r="N19" s="10"/>
      <c r="O19" s="10"/>
      <c r="P19" s="10">
        <f t="shared" si="1"/>
        <v>18.170199999999998</v>
      </c>
      <c r="Q19" s="10">
        <f t="shared" si="2"/>
        <v>-8.983999999999998</v>
      </c>
      <c r="R19" s="10">
        <f t="shared" si="3"/>
        <v>-33.08512127037438</v>
      </c>
      <c r="S19" s="5"/>
      <c r="T19" s="8"/>
      <c r="U19" s="8"/>
      <c r="V19" s="8"/>
    </row>
    <row r="20" spans="1:22" ht="15" customHeight="1">
      <c r="A20" s="5"/>
      <c r="B20" s="9" t="s">
        <v>12</v>
      </c>
      <c r="C20" s="10">
        <v>8.530700000000001</v>
      </c>
      <c r="D20" s="10">
        <v>1.4666</v>
      </c>
      <c r="E20" s="10">
        <v>3.0046000000000004</v>
      </c>
      <c r="F20" s="10">
        <v>1.4775999999999998</v>
      </c>
      <c r="G20" s="10">
        <v>2.1563000000000003</v>
      </c>
      <c r="H20" s="10"/>
      <c r="I20" s="10"/>
      <c r="J20" s="10"/>
      <c r="K20" s="10"/>
      <c r="L20" s="10"/>
      <c r="M20" s="10"/>
      <c r="N20" s="10"/>
      <c r="O20" s="10"/>
      <c r="P20" s="10">
        <f t="shared" si="1"/>
        <v>8.1051</v>
      </c>
      <c r="Q20" s="10">
        <f t="shared" si="2"/>
        <v>-0.4256000000000011</v>
      </c>
      <c r="R20" s="10">
        <f t="shared" si="3"/>
        <v>-4.989039586434888</v>
      </c>
      <c r="S20" s="5"/>
      <c r="T20" s="8"/>
      <c r="U20" s="8"/>
      <c r="V20" s="8"/>
    </row>
    <row r="21" spans="1:22" ht="15" customHeight="1">
      <c r="A21" s="5"/>
      <c r="B21" s="9" t="s">
        <v>26</v>
      </c>
      <c r="C21" s="10">
        <v>16.82052</v>
      </c>
      <c r="D21" s="10">
        <v>4.895299999999999</v>
      </c>
      <c r="E21" s="10">
        <v>4.155399999999999</v>
      </c>
      <c r="F21" s="10">
        <v>4.4989</v>
      </c>
      <c r="G21" s="10">
        <v>3.9753999999999996</v>
      </c>
      <c r="H21" s="10"/>
      <c r="I21" s="10"/>
      <c r="J21" s="10"/>
      <c r="K21" s="10"/>
      <c r="L21" s="10"/>
      <c r="M21" s="10"/>
      <c r="N21" s="10"/>
      <c r="O21" s="10"/>
      <c r="P21" s="10">
        <f t="shared" si="1"/>
        <v>17.525</v>
      </c>
      <c r="Q21" s="10">
        <f t="shared" si="2"/>
        <v>0.7044800000000002</v>
      </c>
      <c r="R21" s="10">
        <f t="shared" si="3"/>
        <v>4.188217724541217</v>
      </c>
      <c r="S21" s="5"/>
      <c r="T21" s="8"/>
      <c r="U21" s="8"/>
      <c r="V21" s="8"/>
    </row>
    <row r="22" spans="1:22" ht="15" customHeight="1">
      <c r="A22" s="5"/>
      <c r="B22" s="9" t="s">
        <v>13</v>
      </c>
      <c r="C22" s="10">
        <v>0.35710000000000003</v>
      </c>
      <c r="D22" s="10">
        <v>0.0965</v>
      </c>
      <c r="E22" s="10">
        <v>0.08080000000000001</v>
      </c>
      <c r="F22" s="10">
        <v>0.079</v>
      </c>
      <c r="G22" s="10">
        <v>0.0427</v>
      </c>
      <c r="H22" s="10"/>
      <c r="I22" s="10"/>
      <c r="J22" s="10"/>
      <c r="K22" s="10"/>
      <c r="L22" s="10"/>
      <c r="M22" s="10"/>
      <c r="N22" s="10"/>
      <c r="O22" s="10"/>
      <c r="P22" s="10">
        <f t="shared" si="1"/>
        <v>0.29900000000000004</v>
      </c>
      <c r="Q22" s="10">
        <f t="shared" si="2"/>
        <v>-0.058099999999999985</v>
      </c>
      <c r="R22" s="10">
        <f t="shared" si="3"/>
        <v>-16.26995239428731</v>
      </c>
      <c r="S22" s="5"/>
      <c r="T22" s="8"/>
      <c r="U22" s="8"/>
      <c r="V22" s="8"/>
    </row>
    <row r="23" spans="1:22" ht="15" customHeight="1">
      <c r="A23" s="5"/>
      <c r="B23" s="9" t="s">
        <v>52</v>
      </c>
      <c r="C23" s="10">
        <v>3.7222</v>
      </c>
      <c r="D23" s="10">
        <v>0.5745</v>
      </c>
      <c r="E23" s="10">
        <v>0.5284</v>
      </c>
      <c r="F23" s="10">
        <v>0.5387000000000001</v>
      </c>
      <c r="G23" s="10">
        <v>0.7084000000000001</v>
      </c>
      <c r="H23" s="10"/>
      <c r="I23" s="10"/>
      <c r="J23" s="10"/>
      <c r="K23" s="10"/>
      <c r="L23" s="10"/>
      <c r="M23" s="10"/>
      <c r="N23" s="10"/>
      <c r="O23" s="10"/>
      <c r="P23" s="10">
        <f>SUM(D23:O23)</f>
        <v>2.35</v>
      </c>
      <c r="Q23" s="10">
        <f>+P23-C23</f>
        <v>-1.3721999999999999</v>
      </c>
      <c r="R23" s="10">
        <f t="shared" si="3"/>
        <v>-36.865294718177424</v>
      </c>
      <c r="S23" s="5"/>
      <c r="T23" s="8"/>
      <c r="U23" s="8"/>
      <c r="V23" s="8"/>
    </row>
    <row r="24" spans="1:22" ht="21" customHeight="1">
      <c r="A24" s="5"/>
      <c r="B24" s="21" t="s">
        <v>14</v>
      </c>
      <c r="C24" s="20">
        <f>SUM(C25:C29)</f>
        <v>23.832099999999997</v>
      </c>
      <c r="D24" s="20">
        <f>SUM(D25:D29)</f>
        <v>3.8190999999999997</v>
      </c>
      <c r="E24" s="20">
        <f>SUM(E25:E29)</f>
        <v>3.8615999999999993</v>
      </c>
      <c r="F24" s="20">
        <f>SUM(F25:F29)</f>
        <v>2.8080999999999996</v>
      </c>
      <c r="G24" s="20">
        <f aca="true" t="shared" si="8" ref="G24:O24">SUM(G25:G29)</f>
        <v>0.7405999999999999</v>
      </c>
      <c r="H24" s="20">
        <f t="shared" si="8"/>
        <v>0</v>
      </c>
      <c r="I24" s="20">
        <f t="shared" si="8"/>
        <v>0</v>
      </c>
      <c r="J24" s="20">
        <f t="shared" si="8"/>
        <v>0</v>
      </c>
      <c r="K24" s="20">
        <f t="shared" si="8"/>
        <v>0</v>
      </c>
      <c r="L24" s="20">
        <f t="shared" si="8"/>
        <v>0</v>
      </c>
      <c r="M24" s="20">
        <f t="shared" si="8"/>
        <v>0</v>
      </c>
      <c r="N24" s="20">
        <f t="shared" si="8"/>
        <v>0</v>
      </c>
      <c r="O24" s="20">
        <f t="shared" si="8"/>
        <v>0</v>
      </c>
      <c r="P24" s="20">
        <f t="shared" si="1"/>
        <v>11.229399999999998</v>
      </c>
      <c r="Q24" s="20">
        <f t="shared" si="2"/>
        <v>-12.602699999999999</v>
      </c>
      <c r="R24" s="20">
        <f t="shared" si="3"/>
        <v>-52.88119804801088</v>
      </c>
      <c r="S24" s="5"/>
      <c r="T24" s="8"/>
      <c r="U24" s="8"/>
      <c r="V24" s="8"/>
    </row>
    <row r="25" spans="1:22" ht="15" customHeight="1">
      <c r="A25" s="5"/>
      <c r="B25" s="9" t="s">
        <v>5</v>
      </c>
      <c r="C25" s="10">
        <v>10.0014</v>
      </c>
      <c r="D25" s="10">
        <v>2.3888</v>
      </c>
      <c r="E25" s="10">
        <v>2.6213999999999995</v>
      </c>
      <c r="F25" s="10">
        <v>1.7519999999999998</v>
      </c>
      <c r="G25" s="10">
        <v>0.295</v>
      </c>
      <c r="H25" s="10"/>
      <c r="I25" s="10"/>
      <c r="J25" s="10"/>
      <c r="K25" s="10"/>
      <c r="L25" s="10"/>
      <c r="M25" s="10"/>
      <c r="N25" s="10"/>
      <c r="O25" s="10"/>
      <c r="P25" s="10">
        <f t="shared" si="1"/>
        <v>7.057199999999999</v>
      </c>
      <c r="Q25" s="10">
        <f t="shared" si="2"/>
        <v>-2.9442000000000013</v>
      </c>
      <c r="R25" s="10">
        <f t="shared" si="3"/>
        <v>-29.437878696982434</v>
      </c>
      <c r="S25" s="5"/>
      <c r="T25" s="8"/>
      <c r="U25" s="8"/>
      <c r="V25" s="8"/>
    </row>
    <row r="26" spans="1:22" ht="15" customHeight="1">
      <c r="A26" s="5"/>
      <c r="B26" s="9" t="s">
        <v>6</v>
      </c>
      <c r="C26" s="10">
        <v>0.5883999999999999</v>
      </c>
      <c r="D26" s="10">
        <v>0</v>
      </c>
      <c r="E26" s="10">
        <v>0</v>
      </c>
      <c r="F26" s="10">
        <v>0</v>
      </c>
      <c r="G26" s="10">
        <v>0</v>
      </c>
      <c r="H26" s="10"/>
      <c r="I26" s="10"/>
      <c r="J26" s="10"/>
      <c r="K26" s="10"/>
      <c r="L26" s="10"/>
      <c r="M26" s="10"/>
      <c r="N26" s="10"/>
      <c r="O26" s="10"/>
      <c r="P26" s="10">
        <f t="shared" si="1"/>
        <v>0</v>
      </c>
      <c r="Q26" s="10">
        <f t="shared" si="2"/>
        <v>-0.5883999999999999</v>
      </c>
      <c r="R26" s="10">
        <f t="shared" si="3"/>
        <v>-100</v>
      </c>
      <c r="S26" s="5"/>
      <c r="T26" s="8"/>
      <c r="U26" s="8"/>
      <c r="V26" s="8"/>
    </row>
    <row r="27" spans="1:22" ht="15" customHeight="1" hidden="1">
      <c r="A27" s="5"/>
      <c r="B27" s="9" t="s">
        <v>15</v>
      </c>
      <c r="C27" s="10">
        <v>0</v>
      </c>
      <c r="D27" s="10">
        <v>0</v>
      </c>
      <c r="E27" s="10">
        <v>0</v>
      </c>
      <c r="F27" s="10">
        <v>0</v>
      </c>
      <c r="G27" s="10">
        <v>0.0165</v>
      </c>
      <c r="H27" s="10"/>
      <c r="I27" s="10"/>
      <c r="J27" s="10"/>
      <c r="K27" s="10"/>
      <c r="L27" s="10"/>
      <c r="M27" s="10"/>
      <c r="N27" s="10"/>
      <c r="O27" s="10"/>
      <c r="P27" s="10">
        <f t="shared" si="1"/>
        <v>0.0165</v>
      </c>
      <c r="Q27" s="10">
        <f t="shared" si="2"/>
        <v>0.0165</v>
      </c>
      <c r="R27" s="11" t="e">
        <f t="shared" si="3"/>
        <v>#DIV/0!</v>
      </c>
      <c r="S27" s="5"/>
      <c r="T27" s="8"/>
      <c r="U27" s="8"/>
      <c r="V27" s="8"/>
    </row>
    <row r="28" spans="1:22" ht="15" customHeight="1">
      <c r="A28" s="5"/>
      <c r="B28" s="9" t="s">
        <v>16</v>
      </c>
      <c r="C28" s="10">
        <v>4.7798</v>
      </c>
      <c r="D28" s="10">
        <v>1.4303000000000001</v>
      </c>
      <c r="E28" s="10">
        <v>1.2390999999999999</v>
      </c>
      <c r="F28" s="10">
        <v>1.0560999999999998</v>
      </c>
      <c r="G28" s="10">
        <v>0.39929999999999993</v>
      </c>
      <c r="H28" s="10"/>
      <c r="I28" s="10"/>
      <c r="J28" s="10"/>
      <c r="K28" s="10"/>
      <c r="L28" s="10"/>
      <c r="M28" s="10"/>
      <c r="N28" s="10"/>
      <c r="O28" s="10"/>
      <c r="P28" s="10">
        <f t="shared" si="1"/>
        <v>4.1248</v>
      </c>
      <c r="Q28" s="10">
        <f t="shared" si="2"/>
        <v>-0.6550000000000002</v>
      </c>
      <c r="R28" s="10">
        <f t="shared" si="3"/>
        <v>-13.703502238587395</v>
      </c>
      <c r="S28" s="5"/>
      <c r="T28" s="8"/>
      <c r="U28" s="8"/>
      <c r="V28" s="8"/>
    </row>
    <row r="29" spans="1:22" ht="15" customHeight="1">
      <c r="A29" s="5"/>
      <c r="B29" s="9" t="s">
        <v>53</v>
      </c>
      <c r="C29" s="10">
        <f>+C30+C31</f>
        <v>8.462499999999999</v>
      </c>
      <c r="D29" s="10">
        <f>+D30+D31</f>
        <v>0</v>
      </c>
      <c r="E29" s="10">
        <f aca="true" t="shared" si="9" ref="E29:O29">+E30+E31</f>
        <v>0.0011</v>
      </c>
      <c r="F29" s="10">
        <f t="shared" si="9"/>
        <v>0</v>
      </c>
      <c r="G29" s="10">
        <f t="shared" si="9"/>
        <v>0.0298</v>
      </c>
      <c r="H29" s="10">
        <f t="shared" si="9"/>
        <v>0</v>
      </c>
      <c r="I29" s="10">
        <f t="shared" si="9"/>
        <v>0</v>
      </c>
      <c r="J29" s="10">
        <f t="shared" si="9"/>
        <v>0</v>
      </c>
      <c r="K29" s="10">
        <f t="shared" si="9"/>
        <v>0</v>
      </c>
      <c r="L29" s="10">
        <f t="shared" si="9"/>
        <v>0</v>
      </c>
      <c r="M29" s="10">
        <f t="shared" si="9"/>
        <v>0</v>
      </c>
      <c r="N29" s="10">
        <f t="shared" si="9"/>
        <v>0</v>
      </c>
      <c r="O29" s="10">
        <f t="shared" si="9"/>
        <v>0</v>
      </c>
      <c r="P29" s="10">
        <f t="shared" si="1"/>
        <v>0.0309</v>
      </c>
      <c r="Q29" s="10">
        <f t="shared" si="2"/>
        <v>-8.431599999999998</v>
      </c>
      <c r="R29" s="10">
        <f t="shared" si="3"/>
        <v>-99.6348596750369</v>
      </c>
      <c r="S29" s="5"/>
      <c r="T29" s="8"/>
      <c r="U29" s="8"/>
      <c r="V29" s="8"/>
    </row>
    <row r="30" spans="1:22" ht="15" customHeight="1">
      <c r="A30" s="5"/>
      <c r="B30" s="12" t="s">
        <v>54</v>
      </c>
      <c r="C30" s="10">
        <v>5.278299999999999</v>
      </c>
      <c r="D30" s="10">
        <v>0</v>
      </c>
      <c r="E30" s="10">
        <v>0.0011</v>
      </c>
      <c r="F30" s="10">
        <v>0</v>
      </c>
      <c r="G30" s="10">
        <v>0.0298</v>
      </c>
      <c r="H30" s="10"/>
      <c r="I30" s="10"/>
      <c r="J30" s="10"/>
      <c r="K30" s="10"/>
      <c r="L30" s="10"/>
      <c r="M30" s="10"/>
      <c r="N30" s="10"/>
      <c r="O30" s="10"/>
      <c r="P30" s="10">
        <f t="shared" si="1"/>
        <v>0.0309</v>
      </c>
      <c r="Q30" s="10">
        <f>+P30-C30</f>
        <v>-5.247399999999999</v>
      </c>
      <c r="R30" s="10">
        <f t="shared" si="3"/>
        <v>-99.41458424113824</v>
      </c>
      <c r="S30" s="5"/>
      <c r="T30" s="8"/>
      <c r="U30" s="8"/>
      <c r="V30" s="8"/>
    </row>
    <row r="31" spans="1:22" ht="15" customHeight="1">
      <c r="A31" s="5"/>
      <c r="B31" s="12" t="s">
        <v>55</v>
      </c>
      <c r="C31" s="10">
        <v>3.1841999999999997</v>
      </c>
      <c r="D31" s="10">
        <v>0</v>
      </c>
      <c r="E31" s="10">
        <v>0</v>
      </c>
      <c r="F31" s="10">
        <v>0</v>
      </c>
      <c r="G31" s="10">
        <v>0</v>
      </c>
      <c r="H31" s="10"/>
      <c r="I31" s="10"/>
      <c r="J31" s="10"/>
      <c r="K31" s="10"/>
      <c r="L31" s="10"/>
      <c r="M31" s="10"/>
      <c r="N31" s="10"/>
      <c r="O31" s="10"/>
      <c r="P31" s="10">
        <f t="shared" si="1"/>
        <v>0</v>
      </c>
      <c r="Q31" s="10">
        <f>+P31-C31</f>
        <v>-3.1841999999999997</v>
      </c>
      <c r="R31" s="10">
        <f t="shared" si="3"/>
        <v>-100</v>
      </c>
      <c r="S31" s="5"/>
      <c r="T31" s="8"/>
      <c r="U31" s="8"/>
      <c r="V31" s="8"/>
    </row>
    <row r="32" spans="1:22" ht="21" customHeight="1">
      <c r="A32" s="5"/>
      <c r="B32" s="21" t="s">
        <v>22</v>
      </c>
      <c r="C32" s="20">
        <f>SUM(C33:C39)</f>
        <v>144.0045</v>
      </c>
      <c r="D32" s="20">
        <f>SUM(D33:D39)</f>
        <v>19.630899999999997</v>
      </c>
      <c r="E32" s="20">
        <f aca="true" t="shared" si="10" ref="E32:O32">SUM(E33:E39)</f>
        <v>18.5498</v>
      </c>
      <c r="F32" s="20">
        <f t="shared" si="10"/>
        <v>20.7655</v>
      </c>
      <c r="G32" s="20">
        <f t="shared" si="10"/>
        <v>71.24430000000001</v>
      </c>
      <c r="H32" s="20">
        <f t="shared" si="10"/>
        <v>0</v>
      </c>
      <c r="I32" s="20">
        <f t="shared" si="10"/>
        <v>0</v>
      </c>
      <c r="J32" s="20">
        <f t="shared" si="10"/>
        <v>0</v>
      </c>
      <c r="K32" s="20">
        <f t="shared" si="10"/>
        <v>0</v>
      </c>
      <c r="L32" s="20">
        <f t="shared" si="10"/>
        <v>0</v>
      </c>
      <c r="M32" s="20">
        <f t="shared" si="10"/>
        <v>0</v>
      </c>
      <c r="N32" s="20">
        <f t="shared" si="10"/>
        <v>0</v>
      </c>
      <c r="O32" s="20">
        <f t="shared" si="10"/>
        <v>0</v>
      </c>
      <c r="P32" s="20">
        <f t="shared" si="1"/>
        <v>130.19050000000001</v>
      </c>
      <c r="Q32" s="20">
        <f t="shared" si="2"/>
        <v>-13.813999999999993</v>
      </c>
      <c r="R32" s="20">
        <f t="shared" si="3"/>
        <v>-9.592755781937365</v>
      </c>
      <c r="S32" s="5"/>
      <c r="T32" s="8"/>
      <c r="U32" s="8"/>
      <c r="V32" s="8"/>
    </row>
    <row r="33" spans="1:22" ht="15" customHeight="1">
      <c r="A33" s="5"/>
      <c r="B33" s="9" t="s">
        <v>17</v>
      </c>
      <c r="C33" s="10">
        <v>4.1628</v>
      </c>
      <c r="D33" s="10">
        <v>0.9203</v>
      </c>
      <c r="E33" s="10">
        <v>1.1596</v>
      </c>
      <c r="F33" s="10">
        <v>1.1435</v>
      </c>
      <c r="G33" s="10">
        <v>0.43320000000000003</v>
      </c>
      <c r="H33" s="10"/>
      <c r="I33" s="10"/>
      <c r="J33" s="10"/>
      <c r="K33" s="10"/>
      <c r="L33" s="10"/>
      <c r="M33" s="10"/>
      <c r="N33" s="10"/>
      <c r="O33" s="10"/>
      <c r="P33" s="10">
        <f t="shared" si="1"/>
        <v>3.6566</v>
      </c>
      <c r="Q33" s="10">
        <f t="shared" si="2"/>
        <v>-0.5061999999999998</v>
      </c>
      <c r="R33" s="10">
        <f t="shared" si="3"/>
        <v>-12.160084558470254</v>
      </c>
      <c r="S33" s="5"/>
      <c r="T33" s="8"/>
      <c r="U33" s="8"/>
      <c r="V33" s="8"/>
    </row>
    <row r="34" spans="1:22" ht="15" customHeight="1">
      <c r="A34" s="5"/>
      <c r="B34" s="9" t="s">
        <v>7</v>
      </c>
      <c r="C34" s="10">
        <v>32.5124</v>
      </c>
      <c r="D34" s="10">
        <v>9.0345</v>
      </c>
      <c r="E34" s="10">
        <v>8.3384</v>
      </c>
      <c r="F34" s="10">
        <v>8.4659</v>
      </c>
      <c r="G34" s="10">
        <v>6.7196</v>
      </c>
      <c r="H34" s="10"/>
      <c r="I34" s="10"/>
      <c r="J34" s="10"/>
      <c r="K34" s="10"/>
      <c r="L34" s="10"/>
      <c r="M34" s="10"/>
      <c r="N34" s="10"/>
      <c r="O34" s="10"/>
      <c r="P34" s="10">
        <f t="shared" si="1"/>
        <v>32.5584</v>
      </c>
      <c r="Q34" s="10">
        <f t="shared" si="2"/>
        <v>0.045999999999999375</v>
      </c>
      <c r="R34" s="10">
        <f t="shared" si="3"/>
        <v>0.14148447976771747</v>
      </c>
      <c r="S34" s="5"/>
      <c r="T34" s="8"/>
      <c r="U34" s="8"/>
      <c r="V34" s="8"/>
    </row>
    <row r="35" spans="1:22" ht="15" customHeight="1">
      <c r="A35" s="5"/>
      <c r="B35" s="9" t="s">
        <v>18</v>
      </c>
      <c r="C35" s="10">
        <v>16.378</v>
      </c>
      <c r="D35" s="10">
        <v>4.5188999999999995</v>
      </c>
      <c r="E35" s="10">
        <v>4.1805</v>
      </c>
      <c r="F35" s="10">
        <v>4.2671</v>
      </c>
      <c r="G35" s="10">
        <v>4.8582</v>
      </c>
      <c r="H35" s="10"/>
      <c r="I35" s="10"/>
      <c r="J35" s="10"/>
      <c r="K35" s="10"/>
      <c r="L35" s="10"/>
      <c r="M35" s="10"/>
      <c r="N35" s="10"/>
      <c r="O35" s="10"/>
      <c r="P35" s="10">
        <f t="shared" si="1"/>
        <v>17.8247</v>
      </c>
      <c r="Q35" s="10">
        <f t="shared" si="2"/>
        <v>1.4466999999999999</v>
      </c>
      <c r="R35" s="10">
        <f t="shared" si="3"/>
        <v>8.83319086579558</v>
      </c>
      <c r="S35" s="5"/>
      <c r="T35" s="8"/>
      <c r="U35" s="8"/>
      <c r="V35" s="8"/>
    </row>
    <row r="36" spans="1:22" ht="15" customHeight="1">
      <c r="A36" s="5"/>
      <c r="B36" s="9" t="s">
        <v>33</v>
      </c>
      <c r="C36" s="10">
        <v>0.40870000000000006</v>
      </c>
      <c r="D36" s="10">
        <v>0</v>
      </c>
      <c r="E36" s="10">
        <v>0</v>
      </c>
      <c r="F36" s="10">
        <v>0.2524</v>
      </c>
      <c r="G36" s="10">
        <v>0.0821</v>
      </c>
      <c r="H36" s="10"/>
      <c r="I36" s="10"/>
      <c r="J36" s="10"/>
      <c r="K36" s="10"/>
      <c r="L36" s="10"/>
      <c r="M36" s="10"/>
      <c r="N36" s="10"/>
      <c r="O36" s="10"/>
      <c r="P36" s="10">
        <f>SUM(D36:O36)</f>
        <v>0.3345</v>
      </c>
      <c r="Q36" s="10">
        <f>+P36-C36</f>
        <v>-0.07420000000000004</v>
      </c>
      <c r="R36" s="10">
        <f t="shared" si="3"/>
        <v>-18.15512600929778</v>
      </c>
      <c r="S36" s="5"/>
      <c r="T36" s="8"/>
      <c r="U36" s="8"/>
      <c r="V36" s="8"/>
    </row>
    <row r="37" spans="1:22" ht="15" customHeight="1" hidden="1">
      <c r="A37" s="5"/>
      <c r="B37" s="9" t="s">
        <v>37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>
        <f t="shared" si="1"/>
        <v>0</v>
      </c>
      <c r="Q37" s="10">
        <f t="shared" si="2"/>
        <v>0</v>
      </c>
      <c r="R37" s="11" t="e">
        <f t="shared" si="3"/>
        <v>#DIV/0!</v>
      </c>
      <c r="S37" s="5"/>
      <c r="T37" s="8"/>
      <c r="U37" s="8"/>
      <c r="V37" s="8"/>
    </row>
    <row r="38" spans="1:22" ht="15" customHeight="1">
      <c r="A38" s="5"/>
      <c r="B38" s="9" t="s">
        <v>56</v>
      </c>
      <c r="C38" s="10">
        <v>18.284799999999997</v>
      </c>
      <c r="D38" s="10">
        <v>5.1572</v>
      </c>
      <c r="E38" s="10">
        <v>4.4671</v>
      </c>
      <c r="F38" s="10">
        <v>4.2374</v>
      </c>
      <c r="G38" s="10">
        <v>2.806</v>
      </c>
      <c r="H38" s="10"/>
      <c r="I38" s="10"/>
      <c r="J38" s="10"/>
      <c r="K38" s="10"/>
      <c r="L38" s="10"/>
      <c r="M38" s="10"/>
      <c r="N38" s="10"/>
      <c r="O38" s="10"/>
      <c r="P38" s="10">
        <f t="shared" si="1"/>
        <v>16.6677</v>
      </c>
      <c r="Q38" s="10">
        <f t="shared" si="2"/>
        <v>-1.617099999999997</v>
      </c>
      <c r="R38" s="10">
        <f t="shared" si="3"/>
        <v>-8.843957822891129</v>
      </c>
      <c r="S38" s="5"/>
      <c r="T38" s="8"/>
      <c r="U38" s="8"/>
      <c r="V38" s="8"/>
    </row>
    <row r="39" spans="1:22" ht="15" customHeight="1">
      <c r="A39" s="5"/>
      <c r="B39" s="9" t="s">
        <v>57</v>
      </c>
      <c r="C39" s="10">
        <v>72.2578</v>
      </c>
      <c r="D39" s="10">
        <v>0</v>
      </c>
      <c r="E39" s="10">
        <v>0.40420000000000006</v>
      </c>
      <c r="F39" s="10">
        <v>2.3992</v>
      </c>
      <c r="G39" s="10">
        <v>56.345200000000006</v>
      </c>
      <c r="H39" s="10"/>
      <c r="I39" s="10"/>
      <c r="J39" s="10"/>
      <c r="K39" s="10"/>
      <c r="L39" s="10"/>
      <c r="M39" s="10"/>
      <c r="N39" s="10"/>
      <c r="O39" s="10"/>
      <c r="P39" s="10">
        <f t="shared" si="1"/>
        <v>59.1486</v>
      </c>
      <c r="Q39" s="10">
        <f t="shared" si="2"/>
        <v>-13.109200000000001</v>
      </c>
      <c r="R39" s="30">
        <f t="shared" si="3"/>
        <v>-18.142262842212194</v>
      </c>
      <c r="S39" s="5"/>
      <c r="T39" s="8"/>
      <c r="U39" s="8"/>
      <c r="V39" s="8"/>
    </row>
    <row r="40" spans="1:22" ht="21" customHeight="1">
      <c r="A40" s="5"/>
      <c r="B40" s="19" t="s">
        <v>23</v>
      </c>
      <c r="C40" s="20">
        <f>SUM(C41:C43)</f>
        <v>84.69449999999999</v>
      </c>
      <c r="D40" s="20">
        <f>SUM(D41:D43)</f>
        <v>47.28309999999999</v>
      </c>
      <c r="E40" s="20">
        <f aca="true" t="shared" si="11" ref="E40:O40">SUM(E41:E43)</f>
        <v>13.514200000000002</v>
      </c>
      <c r="F40" s="20">
        <f t="shared" si="11"/>
        <v>43.7685</v>
      </c>
      <c r="G40" s="20">
        <f t="shared" si="11"/>
        <v>3.8645999999999994</v>
      </c>
      <c r="H40" s="20">
        <f t="shared" si="11"/>
        <v>0</v>
      </c>
      <c r="I40" s="20">
        <f t="shared" si="11"/>
        <v>0</v>
      </c>
      <c r="J40" s="20">
        <f t="shared" si="11"/>
        <v>0</v>
      </c>
      <c r="K40" s="20">
        <f t="shared" si="11"/>
        <v>0</v>
      </c>
      <c r="L40" s="20">
        <f t="shared" si="11"/>
        <v>0</v>
      </c>
      <c r="M40" s="20">
        <f t="shared" si="11"/>
        <v>0</v>
      </c>
      <c r="N40" s="20">
        <f t="shared" si="11"/>
        <v>0</v>
      </c>
      <c r="O40" s="20">
        <f t="shared" si="11"/>
        <v>0</v>
      </c>
      <c r="P40" s="20">
        <f t="shared" si="1"/>
        <v>108.43039999999999</v>
      </c>
      <c r="Q40" s="20">
        <f t="shared" si="2"/>
        <v>23.7359</v>
      </c>
      <c r="R40" s="20">
        <f t="shared" si="3"/>
        <v>28.025314512748768</v>
      </c>
      <c r="S40" s="5"/>
      <c r="T40" s="8"/>
      <c r="U40" s="8"/>
      <c r="V40" s="8"/>
    </row>
    <row r="41" spans="1:22" ht="15" customHeight="1">
      <c r="A41" s="5"/>
      <c r="B41" s="9" t="s">
        <v>20</v>
      </c>
      <c r="C41" s="10">
        <v>13.5288</v>
      </c>
      <c r="D41" s="10">
        <v>3.9497000000000004</v>
      </c>
      <c r="E41" s="10">
        <v>3.5496000000000003</v>
      </c>
      <c r="F41" s="10">
        <v>3.572</v>
      </c>
      <c r="G41" s="10">
        <v>1.2325</v>
      </c>
      <c r="H41" s="10"/>
      <c r="I41" s="10"/>
      <c r="J41" s="10"/>
      <c r="K41" s="10"/>
      <c r="L41" s="10"/>
      <c r="M41" s="10"/>
      <c r="N41" s="10"/>
      <c r="O41" s="10"/>
      <c r="P41" s="10">
        <f t="shared" si="1"/>
        <v>12.3038</v>
      </c>
      <c r="Q41" s="10">
        <f t="shared" si="2"/>
        <v>-1.2249999999999996</v>
      </c>
      <c r="R41" s="10">
        <f t="shared" si="3"/>
        <v>-9.054757258589081</v>
      </c>
      <c r="S41" s="5"/>
      <c r="T41" s="8"/>
      <c r="U41" s="8"/>
      <c r="V41" s="8"/>
    </row>
    <row r="42" spans="1:22" ht="15" customHeight="1">
      <c r="A42" s="5"/>
      <c r="B42" s="9" t="s">
        <v>21</v>
      </c>
      <c r="C42" s="10">
        <v>5.2342</v>
      </c>
      <c r="D42" s="10">
        <v>0.9632999999999999</v>
      </c>
      <c r="E42" s="10">
        <v>1.0422</v>
      </c>
      <c r="F42" s="10">
        <v>0.32022</v>
      </c>
      <c r="G42" s="10">
        <v>0.008100000000000001</v>
      </c>
      <c r="H42" s="10"/>
      <c r="I42" s="10"/>
      <c r="J42" s="10"/>
      <c r="K42" s="10"/>
      <c r="L42" s="10"/>
      <c r="M42" s="10"/>
      <c r="N42" s="10"/>
      <c r="O42" s="10"/>
      <c r="P42" s="10">
        <f t="shared" si="1"/>
        <v>2.3338200000000002</v>
      </c>
      <c r="Q42" s="10">
        <f t="shared" si="2"/>
        <v>-2.90038</v>
      </c>
      <c r="R42" s="10">
        <f t="shared" si="3"/>
        <v>-55.41209735967292</v>
      </c>
      <c r="S42" s="5"/>
      <c r="T42" s="8"/>
      <c r="U42" s="8"/>
      <c r="V42" s="8"/>
    </row>
    <row r="43" spans="1:22" ht="15" customHeight="1">
      <c r="A43" s="5"/>
      <c r="B43" s="9" t="s">
        <v>31</v>
      </c>
      <c r="C43" s="10">
        <v>65.93149999999999</v>
      </c>
      <c r="D43" s="10">
        <v>42.370099999999994</v>
      </c>
      <c r="E43" s="10">
        <v>8.922400000000001</v>
      </c>
      <c r="F43" s="10">
        <v>39.87628</v>
      </c>
      <c r="G43" s="10">
        <v>2.6239999999999997</v>
      </c>
      <c r="H43" s="10"/>
      <c r="I43" s="10"/>
      <c r="J43" s="10"/>
      <c r="K43" s="10"/>
      <c r="L43" s="10"/>
      <c r="M43" s="10"/>
      <c r="N43" s="10"/>
      <c r="O43" s="10"/>
      <c r="P43" s="10">
        <f t="shared" si="1"/>
        <v>93.79278</v>
      </c>
      <c r="Q43" s="10">
        <f t="shared" si="2"/>
        <v>27.861280000000008</v>
      </c>
      <c r="R43" s="10">
        <f t="shared" si="3"/>
        <v>42.25791920402238</v>
      </c>
      <c r="S43" s="5"/>
      <c r="T43" s="8"/>
      <c r="U43" s="8"/>
      <c r="V43" s="8"/>
    </row>
    <row r="44" spans="1:22" ht="6" customHeight="1" hidden="1">
      <c r="A44" s="5"/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4"/>
      <c r="S44" s="5"/>
      <c r="T44" s="8"/>
      <c r="U44" s="8"/>
      <c r="V44" s="8"/>
    </row>
    <row r="45" spans="1:22" ht="6" customHeight="1">
      <c r="A45" s="5"/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2"/>
      <c r="U45" s="8"/>
      <c r="V45" s="8"/>
    </row>
    <row r="46" spans="1:22" ht="21" customHeight="1">
      <c r="A46" s="5"/>
      <c r="B46" s="6" t="s">
        <v>19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2"/>
      <c r="U46" s="2"/>
      <c r="V46" s="2"/>
    </row>
    <row r="47" spans="1:22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2"/>
      <c r="U47" s="2"/>
      <c r="V47" s="2"/>
    </row>
    <row r="48" spans="1:19" ht="21" customHeight="1">
      <c r="A48" s="5"/>
      <c r="B48" s="36" t="s">
        <v>32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5"/>
    </row>
    <row r="52" spans="16:26" ht="15">
      <c r="P52" s="1"/>
      <c r="Q52" s="1"/>
      <c r="R52" s="1"/>
      <c r="S52" s="1"/>
      <c r="X52" s="1"/>
      <c r="Y52" s="1"/>
      <c r="Z52" s="1"/>
    </row>
    <row r="53" spans="3:26" ht="1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V53" s="1"/>
      <c r="W53" s="1"/>
      <c r="X53" s="1"/>
      <c r="Y53" s="1"/>
      <c r="Z53" s="1"/>
    </row>
  </sheetData>
  <sheetProtection/>
  <mergeCells count="6">
    <mergeCell ref="B2:R2"/>
    <mergeCell ref="B3:R3"/>
    <mergeCell ref="B5:B6"/>
    <mergeCell ref="D5:P5"/>
    <mergeCell ref="Q5:R5"/>
    <mergeCell ref="B48:R4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0" r:id="rId1"/>
  <ignoredErrors>
    <ignoredError sqref="P10:P11 P13:P16 P18:P23 P30:P31 P39:P43 P25:P28 E12:O12 P33:P38 E32:G32 H32:O32 C12:D12" formulaRange="1"/>
    <ignoredError sqref="R27 R37 R19 R36 R3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N48"/>
  <sheetViews>
    <sheetView tabSelected="1" zoomScale="80" zoomScaleNormal="80" workbookViewId="0" topLeftCell="A1">
      <selection activeCell="L28" sqref="L28"/>
    </sheetView>
  </sheetViews>
  <sheetFormatPr defaultColWidth="11.421875" defaultRowHeight="12.75"/>
  <cols>
    <col min="1" max="1" width="1.7109375" style="0" customWidth="1"/>
    <col min="2" max="2" width="59.7109375" style="0" customWidth="1"/>
    <col min="3" max="5" width="12.421875" style="0" customWidth="1"/>
    <col min="6" max="6" width="12.28125" style="0" customWidth="1"/>
    <col min="7" max="7" width="9.7109375" style="0" customWidth="1"/>
    <col min="8" max="8" width="12.28125" style="0" customWidth="1"/>
    <col min="9" max="9" width="9.7109375" style="0" customWidth="1"/>
    <col min="10" max="10" width="1.7109375" style="0" customWidth="1"/>
    <col min="11" max="11" width="12.421875" style="0" customWidth="1"/>
    <col min="12" max="12" width="12.8515625" style="0" customWidth="1"/>
    <col min="13" max="13" width="12.421875" style="0" customWidth="1"/>
  </cols>
  <sheetData>
    <row r="1" spans="1:4" ht="12.75">
      <c r="A1" s="3"/>
      <c r="B1" s="3"/>
      <c r="C1" s="2"/>
      <c r="D1" s="2"/>
    </row>
    <row r="2" spans="1:10" ht="15.75">
      <c r="A2" s="5"/>
      <c r="B2" s="32" t="s">
        <v>66</v>
      </c>
      <c r="C2" s="32"/>
      <c r="D2" s="32"/>
      <c r="E2" s="32"/>
      <c r="F2" s="32"/>
      <c r="G2" s="32"/>
      <c r="H2" s="32"/>
      <c r="I2" s="32"/>
      <c r="J2" s="5"/>
    </row>
    <row r="3" spans="1:10" ht="16.5" customHeight="1">
      <c r="A3" s="5"/>
      <c r="B3" s="32" t="s">
        <v>27</v>
      </c>
      <c r="C3" s="32"/>
      <c r="D3" s="32"/>
      <c r="E3" s="32"/>
      <c r="F3" s="32"/>
      <c r="G3" s="32"/>
      <c r="H3" s="32"/>
      <c r="I3" s="32"/>
      <c r="J3" s="5"/>
    </row>
    <row r="4" spans="1:10" ht="12.7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3" ht="21" customHeight="1">
      <c r="A5" s="5"/>
      <c r="B5" s="33" t="s">
        <v>8</v>
      </c>
      <c r="C5" s="25" t="s">
        <v>58</v>
      </c>
      <c r="D5" s="25" t="s">
        <v>60</v>
      </c>
      <c r="E5" s="25" t="s">
        <v>59</v>
      </c>
      <c r="F5" s="33" t="s">
        <v>61</v>
      </c>
      <c r="G5" s="33"/>
      <c r="H5" s="37" t="s">
        <v>62</v>
      </c>
      <c r="I5" s="37"/>
      <c r="J5" s="5"/>
      <c r="K5" s="2"/>
      <c r="L5" s="2"/>
      <c r="M5" s="2"/>
    </row>
    <row r="6" spans="1:14" ht="30.75" customHeight="1">
      <c r="A6" s="5"/>
      <c r="B6" s="33"/>
      <c r="C6" s="14" t="s">
        <v>64</v>
      </c>
      <c r="D6" s="14" t="s">
        <v>64</v>
      </c>
      <c r="E6" s="14" t="s">
        <v>64</v>
      </c>
      <c r="F6" s="26" t="s">
        <v>35</v>
      </c>
      <c r="G6" s="26" t="s">
        <v>30</v>
      </c>
      <c r="H6" s="26" t="s">
        <v>29</v>
      </c>
      <c r="I6" s="26" t="s">
        <v>30</v>
      </c>
      <c r="J6" s="5"/>
      <c r="K6" s="2"/>
      <c r="L6" s="2"/>
      <c r="M6" s="2"/>
      <c r="N6" s="2"/>
    </row>
    <row r="7" spans="1:14" ht="21" customHeight="1">
      <c r="A7" s="5"/>
      <c r="B7" s="16" t="s">
        <v>25</v>
      </c>
      <c r="C7" s="17">
        <f>+C8+C40</f>
        <v>2057.36522</v>
      </c>
      <c r="D7" s="17">
        <f>+D8+D40</f>
        <v>2202.4485999999997</v>
      </c>
      <c r="E7" s="17">
        <f>+E8+E40</f>
        <v>1866.9429999999998</v>
      </c>
      <c r="F7" s="18">
        <f aca="true" t="shared" si="0" ref="F7:F43">+E7-D7</f>
        <v>-335.50559999999996</v>
      </c>
      <c r="G7" s="18">
        <f aca="true" t="shared" si="1" ref="G7:G43">+F7/D7*100</f>
        <v>-15.233299882685117</v>
      </c>
      <c r="H7" s="18">
        <f aca="true" t="shared" si="2" ref="H7:H43">+E7-C7</f>
        <v>-190.42222000000038</v>
      </c>
      <c r="I7" s="18">
        <f aca="true" t="shared" si="3" ref="I7:I43">+H7/C7*100</f>
        <v>-9.255635224551932</v>
      </c>
      <c r="J7" s="5"/>
      <c r="K7" s="8"/>
      <c r="L7" s="8"/>
      <c r="M7" s="8"/>
      <c r="N7" s="8"/>
    </row>
    <row r="8" spans="1:14" ht="21" customHeight="1">
      <c r="A8" s="5"/>
      <c r="B8" s="19" t="s">
        <v>24</v>
      </c>
      <c r="C8" s="20">
        <f>+C9+C12+C16+C17+C24+C32</f>
        <v>1972.67072</v>
      </c>
      <c r="D8" s="20">
        <f>+D9+D12+D16+D17+D24+D32</f>
        <v>2097.3028</v>
      </c>
      <c r="E8" s="20">
        <f>+E9+E12+E16+E17+E24+E32</f>
        <v>1758.5125999999998</v>
      </c>
      <c r="F8" s="20">
        <f t="shared" si="0"/>
        <v>-338.79020000000014</v>
      </c>
      <c r="G8" s="20">
        <f t="shared" si="1"/>
        <v>-16.153614060878578</v>
      </c>
      <c r="H8" s="20">
        <f t="shared" si="2"/>
        <v>-214.15812000000028</v>
      </c>
      <c r="I8" s="20">
        <f t="shared" si="3"/>
        <v>-10.856252786070666</v>
      </c>
      <c r="J8" s="5"/>
      <c r="K8" s="8"/>
      <c r="L8" s="8"/>
      <c r="M8" s="8"/>
      <c r="N8" s="8"/>
    </row>
    <row r="9" spans="1:14" ht="21" customHeight="1">
      <c r="A9" s="5"/>
      <c r="B9" s="21" t="s">
        <v>0</v>
      </c>
      <c r="C9" s="20">
        <f>SUM(C10:C11)</f>
        <v>740.9314999999999</v>
      </c>
      <c r="D9" s="20">
        <f>SUM(D10:D11)</f>
        <v>775.3994</v>
      </c>
      <c r="E9" s="20">
        <f>SUM(E10:E11)</f>
        <v>730.2917</v>
      </c>
      <c r="F9" s="20">
        <f t="shared" si="0"/>
        <v>-45.10770000000002</v>
      </c>
      <c r="G9" s="20">
        <f t="shared" si="1"/>
        <v>-5.817350387426147</v>
      </c>
      <c r="H9" s="20">
        <f t="shared" si="2"/>
        <v>-10.639799999999923</v>
      </c>
      <c r="I9" s="20">
        <f t="shared" si="3"/>
        <v>-1.436003193277641</v>
      </c>
      <c r="J9" s="5"/>
      <c r="K9" s="8"/>
      <c r="L9" s="8"/>
      <c r="M9" s="8"/>
      <c r="N9" s="8"/>
    </row>
    <row r="10" spans="1:14" ht="15" customHeight="1">
      <c r="A10" s="5"/>
      <c r="B10" s="9" t="s">
        <v>1</v>
      </c>
      <c r="C10" s="10">
        <v>358.9279</v>
      </c>
      <c r="D10" s="10">
        <v>369.20090000000005</v>
      </c>
      <c r="E10" s="10">
        <v>381.86930000000007</v>
      </c>
      <c r="F10" s="10">
        <f t="shared" si="0"/>
        <v>12.66840000000002</v>
      </c>
      <c r="G10" s="10">
        <f t="shared" si="1"/>
        <v>3.431302578081478</v>
      </c>
      <c r="H10" s="10">
        <f t="shared" si="2"/>
        <v>22.941400000000044</v>
      </c>
      <c r="I10" s="10">
        <f t="shared" si="3"/>
        <v>6.391645787357306</v>
      </c>
      <c r="J10" s="5"/>
      <c r="K10" s="8"/>
      <c r="L10" s="8"/>
      <c r="M10" s="8"/>
      <c r="N10" s="8"/>
    </row>
    <row r="11" spans="1:14" ht="15" customHeight="1">
      <c r="A11" s="5"/>
      <c r="B11" s="9" t="s">
        <v>2</v>
      </c>
      <c r="C11" s="10">
        <v>382.00359999999995</v>
      </c>
      <c r="D11" s="10">
        <v>406.1985</v>
      </c>
      <c r="E11" s="10">
        <v>348.4224</v>
      </c>
      <c r="F11" s="10">
        <f t="shared" si="0"/>
        <v>-57.77610000000004</v>
      </c>
      <c r="G11" s="10">
        <f t="shared" si="1"/>
        <v>-14.223612347165252</v>
      </c>
      <c r="H11" s="10">
        <f t="shared" si="2"/>
        <v>-33.58119999999997</v>
      </c>
      <c r="I11" s="10">
        <f t="shared" si="3"/>
        <v>-8.790807207052492</v>
      </c>
      <c r="J11" s="5"/>
      <c r="K11" s="8"/>
      <c r="L11" s="8"/>
      <c r="M11" s="8"/>
      <c r="N11" s="8"/>
    </row>
    <row r="12" spans="1:14" ht="21" customHeight="1">
      <c r="A12" s="5"/>
      <c r="B12" s="21" t="s">
        <v>9</v>
      </c>
      <c r="C12" s="20">
        <f>SUM(C13:C15)</f>
        <v>929.0105000000001</v>
      </c>
      <c r="D12" s="20">
        <f>SUM(D13:D15)</f>
        <v>1023.4459999999999</v>
      </c>
      <c r="E12" s="20">
        <f>SUM(E13:E15)</f>
        <v>762.1321</v>
      </c>
      <c r="F12" s="20">
        <f t="shared" si="0"/>
        <v>-261.3138999999999</v>
      </c>
      <c r="G12" s="20">
        <f t="shared" si="1"/>
        <v>-25.532749163121444</v>
      </c>
      <c r="H12" s="20">
        <f t="shared" si="2"/>
        <v>-166.87840000000006</v>
      </c>
      <c r="I12" s="20">
        <f t="shared" si="3"/>
        <v>-17.96302625212525</v>
      </c>
      <c r="J12" s="5"/>
      <c r="K12" s="8"/>
      <c r="L12" s="8"/>
      <c r="M12" s="8"/>
      <c r="N12" s="8"/>
    </row>
    <row r="13" spans="1:14" ht="15" customHeight="1">
      <c r="A13" s="5"/>
      <c r="B13" s="9" t="s">
        <v>1</v>
      </c>
      <c r="C13" s="10">
        <v>397.0656</v>
      </c>
      <c r="D13" s="10">
        <v>468.0574</v>
      </c>
      <c r="E13" s="10">
        <v>212.7093</v>
      </c>
      <c r="F13" s="10">
        <f t="shared" si="0"/>
        <v>-255.34809999999996</v>
      </c>
      <c r="G13" s="10">
        <f t="shared" si="1"/>
        <v>-54.5548686977281</v>
      </c>
      <c r="H13" s="10">
        <f t="shared" si="2"/>
        <v>-184.3563</v>
      </c>
      <c r="I13" s="10">
        <f t="shared" si="3"/>
        <v>-46.4296831556297</v>
      </c>
      <c r="J13" s="5"/>
      <c r="K13" s="8"/>
      <c r="L13" s="8"/>
      <c r="M13" s="8"/>
      <c r="N13" s="8"/>
    </row>
    <row r="14" spans="1:14" ht="15" customHeight="1">
      <c r="A14" s="5"/>
      <c r="B14" s="9" t="s">
        <v>3</v>
      </c>
      <c r="C14" s="10">
        <v>348.0307</v>
      </c>
      <c r="D14" s="10">
        <v>363.6631</v>
      </c>
      <c r="E14" s="10">
        <v>372.8962</v>
      </c>
      <c r="F14" s="10">
        <f t="shared" si="0"/>
        <v>9.233100000000036</v>
      </c>
      <c r="G14" s="10">
        <f t="shared" si="1"/>
        <v>2.5389158262138873</v>
      </c>
      <c r="H14" s="10">
        <f t="shared" si="2"/>
        <v>24.865499999999997</v>
      </c>
      <c r="I14" s="10">
        <f t="shared" si="3"/>
        <v>7.144628333075214</v>
      </c>
      <c r="J14" s="5"/>
      <c r="K14" s="8"/>
      <c r="L14" s="8"/>
      <c r="M14" s="8"/>
      <c r="N14" s="8"/>
    </row>
    <row r="15" spans="1:14" ht="15" customHeight="1">
      <c r="A15" s="5"/>
      <c r="B15" s="9" t="s">
        <v>4</v>
      </c>
      <c r="C15" s="10">
        <v>183.9142</v>
      </c>
      <c r="D15" s="10">
        <v>191.7255</v>
      </c>
      <c r="E15" s="10">
        <v>176.52659999999997</v>
      </c>
      <c r="F15" s="10">
        <f t="shared" si="0"/>
        <v>-15.198900000000037</v>
      </c>
      <c r="G15" s="10">
        <f t="shared" si="1"/>
        <v>-7.9274274939953395</v>
      </c>
      <c r="H15" s="10">
        <f t="shared" si="2"/>
        <v>-7.38760000000002</v>
      </c>
      <c r="I15" s="10">
        <f t="shared" si="3"/>
        <v>-4.0168730853843915</v>
      </c>
      <c r="J15" s="5"/>
      <c r="K15" s="8"/>
      <c r="L15" s="8"/>
      <c r="M15" s="8"/>
      <c r="N15" s="8"/>
    </row>
    <row r="16" spans="1:14" ht="21" customHeight="1">
      <c r="A16" s="5"/>
      <c r="B16" s="21" t="s">
        <v>10</v>
      </c>
      <c r="C16" s="20">
        <v>71.4915</v>
      </c>
      <c r="D16" s="20">
        <v>74.50429999999999</v>
      </c>
      <c r="E16" s="20">
        <v>61.7468</v>
      </c>
      <c r="F16" s="20">
        <f t="shared" si="0"/>
        <v>-12.757499999999986</v>
      </c>
      <c r="G16" s="20">
        <f t="shared" si="1"/>
        <v>-17.123172756471757</v>
      </c>
      <c r="H16" s="20">
        <f t="shared" si="2"/>
        <v>-9.744700000000002</v>
      </c>
      <c r="I16" s="20">
        <f t="shared" si="3"/>
        <v>-13.630571466537983</v>
      </c>
      <c r="J16" s="5"/>
      <c r="K16" s="8"/>
      <c r="L16" s="8"/>
      <c r="M16" s="8"/>
      <c r="N16" s="8"/>
    </row>
    <row r="17" spans="1:14" ht="21" customHeight="1">
      <c r="A17" s="5"/>
      <c r="B17" s="21" t="s">
        <v>36</v>
      </c>
      <c r="C17" s="20">
        <f>SUM(C18:C23)</f>
        <v>63.40062</v>
      </c>
      <c r="D17" s="20">
        <f>SUM(D18:D23)</f>
        <v>62.421</v>
      </c>
      <c r="E17" s="20">
        <f>SUM(E18:E23)</f>
        <v>62.9221</v>
      </c>
      <c r="F17" s="20">
        <f t="shared" si="0"/>
        <v>0.501100000000001</v>
      </c>
      <c r="G17" s="20">
        <f t="shared" si="1"/>
        <v>0.8027747072299403</v>
      </c>
      <c r="H17" s="20">
        <f t="shared" si="2"/>
        <v>-0.47852000000000317</v>
      </c>
      <c r="I17" s="20">
        <f t="shared" si="3"/>
        <v>-0.7547560260451761</v>
      </c>
      <c r="J17" s="5"/>
      <c r="K17" s="8"/>
      <c r="L17" s="8"/>
      <c r="M17" s="8"/>
      <c r="N17" s="8"/>
    </row>
    <row r="18" spans="1:14" ht="15" customHeight="1">
      <c r="A18" s="5"/>
      <c r="B18" s="9" t="s">
        <v>34</v>
      </c>
      <c r="C18" s="10">
        <v>6.815900000000001</v>
      </c>
      <c r="D18" s="10">
        <v>6.9889</v>
      </c>
      <c r="E18" s="10">
        <v>16.4728</v>
      </c>
      <c r="F18" s="10">
        <f t="shared" si="0"/>
        <v>9.483899999999998</v>
      </c>
      <c r="G18" s="10">
        <f t="shared" si="1"/>
        <v>135.69946629655593</v>
      </c>
      <c r="H18" s="10">
        <f t="shared" si="2"/>
        <v>9.656899999999998</v>
      </c>
      <c r="I18" s="10">
        <f t="shared" si="3"/>
        <v>141.6819495591191</v>
      </c>
      <c r="J18" s="5"/>
      <c r="K18" s="8"/>
      <c r="L18" s="8"/>
      <c r="M18" s="8"/>
      <c r="N18" s="8"/>
    </row>
    <row r="19" spans="1:14" ht="15" customHeight="1">
      <c r="A19" s="5"/>
      <c r="B19" s="9" t="s">
        <v>11</v>
      </c>
      <c r="C19" s="10">
        <v>27.154199999999996</v>
      </c>
      <c r="D19" s="10">
        <v>26.2035</v>
      </c>
      <c r="E19" s="10">
        <v>18.1702</v>
      </c>
      <c r="F19" s="10">
        <f t="shared" si="0"/>
        <v>-8.033299999999997</v>
      </c>
      <c r="G19" s="10">
        <f t="shared" si="1"/>
        <v>-30.657354933501242</v>
      </c>
      <c r="H19" s="10">
        <f t="shared" si="2"/>
        <v>-8.983999999999995</v>
      </c>
      <c r="I19" s="10">
        <f t="shared" si="3"/>
        <v>-33.085121270374366</v>
      </c>
      <c r="J19" s="5"/>
      <c r="K19" s="8"/>
      <c r="L19" s="8"/>
      <c r="M19" s="8"/>
      <c r="N19" s="8"/>
    </row>
    <row r="20" spans="1:14" ht="15" customHeight="1">
      <c r="A20" s="5"/>
      <c r="B20" s="9" t="s">
        <v>12</v>
      </c>
      <c r="C20" s="10">
        <v>8.530700000000001</v>
      </c>
      <c r="D20" s="10">
        <v>9.1038</v>
      </c>
      <c r="E20" s="10">
        <v>8.1051</v>
      </c>
      <c r="F20" s="10">
        <f t="shared" si="0"/>
        <v>-0.9986999999999995</v>
      </c>
      <c r="G20" s="10">
        <f t="shared" si="1"/>
        <v>-10.970144335332494</v>
      </c>
      <c r="H20" s="10">
        <f t="shared" si="2"/>
        <v>-0.4256000000000011</v>
      </c>
      <c r="I20" s="10">
        <f t="shared" si="3"/>
        <v>-4.989039586434888</v>
      </c>
      <c r="J20" s="5"/>
      <c r="K20" s="8"/>
      <c r="L20" s="8"/>
      <c r="M20" s="8"/>
      <c r="N20" s="8"/>
    </row>
    <row r="21" spans="1:14" ht="15" customHeight="1">
      <c r="A21" s="5"/>
      <c r="B21" s="9" t="s">
        <v>26</v>
      </c>
      <c r="C21" s="10">
        <v>16.82052</v>
      </c>
      <c r="D21" s="10">
        <v>16.912599999999998</v>
      </c>
      <c r="E21" s="10">
        <v>17.525</v>
      </c>
      <c r="F21" s="10">
        <f t="shared" si="0"/>
        <v>0.6124000000000009</v>
      </c>
      <c r="G21" s="10">
        <f t="shared" si="1"/>
        <v>3.6209689817059534</v>
      </c>
      <c r="H21" s="10">
        <f t="shared" si="2"/>
        <v>0.7044800000000002</v>
      </c>
      <c r="I21" s="10">
        <f t="shared" si="3"/>
        <v>4.188217724541217</v>
      </c>
      <c r="J21" s="5"/>
      <c r="K21" s="8"/>
      <c r="L21" s="8"/>
      <c r="M21" s="8"/>
      <c r="N21" s="8"/>
    </row>
    <row r="22" spans="1:14" ht="15" customHeight="1">
      <c r="A22" s="5"/>
      <c r="B22" s="9" t="s">
        <v>13</v>
      </c>
      <c r="C22" s="10">
        <v>0.35710000000000003</v>
      </c>
      <c r="D22" s="10">
        <v>0.35359999999999997</v>
      </c>
      <c r="E22" s="10">
        <v>0.299</v>
      </c>
      <c r="F22" s="10">
        <f t="shared" si="0"/>
        <v>-0.05459999999999998</v>
      </c>
      <c r="G22" s="10">
        <f t="shared" si="1"/>
        <v>-15.44117647058823</v>
      </c>
      <c r="H22" s="10">
        <f t="shared" si="2"/>
        <v>-0.05810000000000004</v>
      </c>
      <c r="I22" s="10">
        <f t="shared" si="3"/>
        <v>-16.269952394287323</v>
      </c>
      <c r="J22" s="5"/>
      <c r="K22" s="8"/>
      <c r="L22" s="8"/>
      <c r="M22" s="8"/>
      <c r="N22" s="8"/>
    </row>
    <row r="23" spans="1:14" ht="15" customHeight="1">
      <c r="A23" s="5"/>
      <c r="B23" s="9" t="s">
        <v>52</v>
      </c>
      <c r="C23" s="10">
        <v>3.7222</v>
      </c>
      <c r="D23" s="10">
        <v>2.8586</v>
      </c>
      <c r="E23" s="10">
        <v>2.35</v>
      </c>
      <c r="F23" s="10">
        <f t="shared" si="0"/>
        <v>-0.5085999999999999</v>
      </c>
      <c r="G23" s="10">
        <f t="shared" si="1"/>
        <v>-17.79192611767998</v>
      </c>
      <c r="H23" s="10">
        <f t="shared" si="2"/>
        <v>-1.3721999999999999</v>
      </c>
      <c r="I23" s="10">
        <f t="shared" si="3"/>
        <v>-36.865294718177424</v>
      </c>
      <c r="J23" s="5"/>
      <c r="K23" s="8"/>
      <c r="L23" s="8"/>
      <c r="M23" s="8"/>
      <c r="N23" s="8"/>
    </row>
    <row r="24" spans="1:14" ht="20.25" customHeight="1">
      <c r="A24" s="5"/>
      <c r="B24" s="21" t="s">
        <v>14</v>
      </c>
      <c r="C24" s="20">
        <f>SUM(C25:C29)</f>
        <v>23.832099999999997</v>
      </c>
      <c r="D24" s="20">
        <f>SUM(D25:D29)</f>
        <v>16.006899999999998</v>
      </c>
      <c r="E24" s="20">
        <f>SUM(E25:E29)</f>
        <v>11.2294</v>
      </c>
      <c r="F24" s="20">
        <f t="shared" si="0"/>
        <v>-4.777499999999998</v>
      </c>
      <c r="G24" s="20">
        <f t="shared" si="1"/>
        <v>-29.846503695281402</v>
      </c>
      <c r="H24" s="20">
        <f t="shared" si="2"/>
        <v>-12.602699999999997</v>
      </c>
      <c r="I24" s="20">
        <f t="shared" si="3"/>
        <v>-52.881198048010866</v>
      </c>
      <c r="J24" s="5"/>
      <c r="K24" s="8"/>
      <c r="L24" s="8"/>
      <c r="M24" s="8"/>
      <c r="N24" s="8"/>
    </row>
    <row r="25" spans="1:14" ht="15" customHeight="1">
      <c r="A25" s="5"/>
      <c r="B25" s="9" t="s">
        <v>5</v>
      </c>
      <c r="C25" s="10">
        <v>10.0014</v>
      </c>
      <c r="D25" s="10">
        <v>10.6825</v>
      </c>
      <c r="E25" s="10">
        <v>7.057199999999999</v>
      </c>
      <c r="F25" s="10">
        <f t="shared" si="0"/>
        <v>-3.6253</v>
      </c>
      <c r="G25" s="10">
        <f t="shared" si="1"/>
        <v>-33.93681254388019</v>
      </c>
      <c r="H25" s="10">
        <f t="shared" si="2"/>
        <v>-2.9442000000000013</v>
      </c>
      <c r="I25" s="10">
        <f t="shared" si="3"/>
        <v>-29.437878696982434</v>
      </c>
      <c r="J25" s="5"/>
      <c r="K25" s="8"/>
      <c r="L25" s="8"/>
      <c r="M25" s="8"/>
      <c r="N25" s="8"/>
    </row>
    <row r="26" spans="1:14" ht="15" customHeight="1">
      <c r="A26" s="5"/>
      <c r="B26" s="9" t="s">
        <v>6</v>
      </c>
      <c r="C26" s="10">
        <v>0.5883999999999999</v>
      </c>
      <c r="D26" s="10">
        <v>0.6123</v>
      </c>
      <c r="E26" s="10">
        <v>0</v>
      </c>
      <c r="F26" s="10">
        <f t="shared" si="0"/>
        <v>-0.6123</v>
      </c>
      <c r="G26" s="10">
        <f t="shared" si="1"/>
        <v>-100</v>
      </c>
      <c r="H26" s="10">
        <f t="shared" si="2"/>
        <v>-0.5883999999999999</v>
      </c>
      <c r="I26" s="10">
        <f t="shared" si="3"/>
        <v>-100</v>
      </c>
      <c r="J26" s="5"/>
      <c r="K26" s="8"/>
      <c r="L26" s="8"/>
      <c r="M26" s="8"/>
      <c r="N26" s="8"/>
    </row>
    <row r="27" spans="1:14" ht="15" customHeight="1" hidden="1">
      <c r="A27" s="5"/>
      <c r="B27" s="9" t="s">
        <v>15</v>
      </c>
      <c r="C27" s="10">
        <v>0</v>
      </c>
      <c r="D27" s="10">
        <v>0</v>
      </c>
      <c r="E27" s="10">
        <v>0.0165</v>
      </c>
      <c r="F27" s="10">
        <f t="shared" si="0"/>
        <v>0.0165</v>
      </c>
      <c r="G27" s="10" t="e">
        <f t="shared" si="1"/>
        <v>#DIV/0!</v>
      </c>
      <c r="H27" s="10">
        <f t="shared" si="2"/>
        <v>0.0165</v>
      </c>
      <c r="I27" s="11" t="e">
        <f t="shared" si="3"/>
        <v>#DIV/0!</v>
      </c>
      <c r="J27" s="5"/>
      <c r="K27" s="8"/>
      <c r="L27" s="8"/>
      <c r="M27" s="8"/>
      <c r="N27" s="8"/>
    </row>
    <row r="28" spans="1:14" ht="15" customHeight="1">
      <c r="A28" s="5"/>
      <c r="B28" s="9" t="s">
        <v>16</v>
      </c>
      <c r="C28" s="10">
        <v>4.7798</v>
      </c>
      <c r="D28" s="10">
        <v>4.7121</v>
      </c>
      <c r="E28" s="10">
        <v>4.1248000000000005</v>
      </c>
      <c r="F28" s="10">
        <f t="shared" si="0"/>
        <v>-0.5872999999999999</v>
      </c>
      <c r="G28" s="10">
        <f t="shared" si="1"/>
        <v>-12.463657392669933</v>
      </c>
      <c r="H28" s="10">
        <f t="shared" si="2"/>
        <v>-0.6549999999999994</v>
      </c>
      <c r="I28" s="10">
        <f t="shared" si="3"/>
        <v>-13.703502238587376</v>
      </c>
      <c r="J28" s="5"/>
      <c r="K28" s="8"/>
      <c r="L28" s="8"/>
      <c r="M28" s="8"/>
      <c r="N28" s="8"/>
    </row>
    <row r="29" spans="1:14" ht="15" customHeight="1">
      <c r="A29" s="5"/>
      <c r="B29" s="9" t="s">
        <v>53</v>
      </c>
      <c r="C29" s="10">
        <f>+C30+C31</f>
        <v>8.462499999999999</v>
      </c>
      <c r="D29" s="10">
        <v>0</v>
      </c>
      <c r="E29" s="10">
        <f>+E30+E31</f>
        <v>0.030900000000000004</v>
      </c>
      <c r="F29" s="10">
        <f t="shared" si="0"/>
        <v>0.030900000000000004</v>
      </c>
      <c r="G29" s="11" t="e">
        <f t="shared" si="1"/>
        <v>#DIV/0!</v>
      </c>
      <c r="H29" s="10">
        <f t="shared" si="2"/>
        <v>-8.431599999999998</v>
      </c>
      <c r="I29" s="10">
        <f t="shared" si="3"/>
        <v>-99.6348596750369</v>
      </c>
      <c r="J29" s="5"/>
      <c r="K29" s="8"/>
      <c r="L29" s="8"/>
      <c r="M29" s="8"/>
      <c r="N29" s="8"/>
    </row>
    <row r="30" spans="1:14" ht="15" customHeight="1">
      <c r="A30" s="5"/>
      <c r="B30" s="12" t="s">
        <v>54</v>
      </c>
      <c r="C30" s="10">
        <v>5.278299999999999</v>
      </c>
      <c r="D30" s="10"/>
      <c r="E30" s="10">
        <v>0.030900000000000004</v>
      </c>
      <c r="F30" s="10">
        <f t="shared" si="0"/>
        <v>0.030900000000000004</v>
      </c>
      <c r="G30" s="11" t="e">
        <f t="shared" si="1"/>
        <v>#DIV/0!</v>
      </c>
      <c r="H30" s="10">
        <f t="shared" si="2"/>
        <v>-5.247399999999999</v>
      </c>
      <c r="I30" s="10">
        <f t="shared" si="3"/>
        <v>-99.41458424113824</v>
      </c>
      <c r="J30" s="5"/>
      <c r="K30" s="8"/>
      <c r="L30" s="8"/>
      <c r="M30" s="8"/>
      <c r="N30" s="8"/>
    </row>
    <row r="31" spans="1:14" ht="15" customHeight="1">
      <c r="A31" s="5"/>
      <c r="B31" s="12" t="s">
        <v>55</v>
      </c>
      <c r="C31" s="10">
        <v>3.1841999999999997</v>
      </c>
      <c r="D31" s="10"/>
      <c r="E31" s="10">
        <v>0</v>
      </c>
      <c r="F31" s="10">
        <f t="shared" si="0"/>
        <v>0</v>
      </c>
      <c r="G31" s="11" t="e">
        <f t="shared" si="1"/>
        <v>#DIV/0!</v>
      </c>
      <c r="H31" s="10">
        <f t="shared" si="2"/>
        <v>-3.1841999999999997</v>
      </c>
      <c r="I31" s="10">
        <f t="shared" si="3"/>
        <v>-100</v>
      </c>
      <c r="J31" s="5"/>
      <c r="K31" s="8"/>
      <c r="L31" s="8"/>
      <c r="M31" s="8"/>
      <c r="N31" s="8"/>
    </row>
    <row r="32" spans="1:14" ht="20.25" customHeight="1">
      <c r="A32" s="5"/>
      <c r="B32" s="21" t="s">
        <v>22</v>
      </c>
      <c r="C32" s="20">
        <f>SUM(C33:C39)</f>
        <v>144.0045</v>
      </c>
      <c r="D32" s="20">
        <f>SUM(D33:D39)</f>
        <v>145.52519999999998</v>
      </c>
      <c r="E32" s="20">
        <f>SUM(E33:E39)</f>
        <v>130.19050000000001</v>
      </c>
      <c r="F32" s="20">
        <f t="shared" si="0"/>
        <v>-15.33469999999997</v>
      </c>
      <c r="G32" s="20">
        <f t="shared" si="1"/>
        <v>-10.537487665366529</v>
      </c>
      <c r="H32" s="20">
        <f t="shared" si="2"/>
        <v>-13.813999999999993</v>
      </c>
      <c r="I32" s="20">
        <f t="shared" si="3"/>
        <v>-9.592755781937365</v>
      </c>
      <c r="J32" s="5"/>
      <c r="K32" s="8"/>
      <c r="L32" s="8"/>
      <c r="M32" s="8"/>
      <c r="N32" s="8"/>
    </row>
    <row r="33" spans="1:14" ht="15" customHeight="1">
      <c r="A33" s="5"/>
      <c r="B33" s="9" t="s">
        <v>17</v>
      </c>
      <c r="C33" s="10">
        <v>4.1628</v>
      </c>
      <c r="D33" s="10">
        <v>4.0403</v>
      </c>
      <c r="E33" s="10">
        <v>3.6565999999999996</v>
      </c>
      <c r="F33" s="10">
        <f t="shared" si="0"/>
        <v>-0.3837000000000006</v>
      </c>
      <c r="G33" s="10">
        <f t="shared" si="1"/>
        <v>-9.49681954310325</v>
      </c>
      <c r="H33" s="10">
        <f t="shared" si="2"/>
        <v>-0.5062000000000002</v>
      </c>
      <c r="I33" s="10">
        <f t="shared" si="3"/>
        <v>-12.160084558470267</v>
      </c>
      <c r="J33" s="5"/>
      <c r="K33" s="8"/>
      <c r="L33" s="8"/>
      <c r="M33" s="8"/>
      <c r="N33" s="8"/>
    </row>
    <row r="34" spans="1:14" ht="15" customHeight="1">
      <c r="A34" s="5"/>
      <c r="B34" s="9" t="s">
        <v>7</v>
      </c>
      <c r="C34" s="10">
        <v>32.5124</v>
      </c>
      <c r="D34" s="10">
        <v>32.459900000000005</v>
      </c>
      <c r="E34" s="10">
        <v>32.5584</v>
      </c>
      <c r="F34" s="10">
        <f t="shared" si="0"/>
        <v>0.09849999999999426</v>
      </c>
      <c r="G34" s="10">
        <f t="shared" si="1"/>
        <v>0.303451335339894</v>
      </c>
      <c r="H34" s="10">
        <f t="shared" si="2"/>
        <v>0.045999999999999375</v>
      </c>
      <c r="I34" s="10">
        <f t="shared" si="3"/>
        <v>0.14148447976771747</v>
      </c>
      <c r="J34" s="5"/>
      <c r="K34" s="8"/>
      <c r="L34" s="8"/>
      <c r="M34" s="8"/>
      <c r="N34" s="8"/>
    </row>
    <row r="35" spans="1:14" ht="15" customHeight="1">
      <c r="A35" s="5"/>
      <c r="B35" s="9" t="s">
        <v>18</v>
      </c>
      <c r="C35" s="10">
        <v>16.378</v>
      </c>
      <c r="D35" s="10">
        <v>15.733600000000001</v>
      </c>
      <c r="E35" s="10">
        <v>17.8247</v>
      </c>
      <c r="F35" s="10">
        <f t="shared" si="0"/>
        <v>2.091099999999999</v>
      </c>
      <c r="G35" s="10">
        <f t="shared" si="1"/>
        <v>13.290664565007365</v>
      </c>
      <c r="H35" s="10">
        <f t="shared" si="2"/>
        <v>1.4466999999999999</v>
      </c>
      <c r="I35" s="10">
        <f t="shared" si="3"/>
        <v>8.83319086579558</v>
      </c>
      <c r="J35" s="5"/>
      <c r="K35" s="8"/>
      <c r="L35" s="8"/>
      <c r="M35" s="8"/>
      <c r="N35" s="8"/>
    </row>
    <row r="36" spans="1:14" ht="15" customHeight="1">
      <c r="A36" s="5"/>
      <c r="B36" s="9" t="s">
        <v>33</v>
      </c>
      <c r="C36" s="10">
        <v>0.40870000000000006</v>
      </c>
      <c r="D36" s="10">
        <v>0</v>
      </c>
      <c r="E36" s="10">
        <v>0.3345</v>
      </c>
      <c r="F36" s="10">
        <f t="shared" si="0"/>
        <v>0.3345</v>
      </c>
      <c r="G36" s="11" t="e">
        <f t="shared" si="1"/>
        <v>#DIV/0!</v>
      </c>
      <c r="H36" s="10">
        <f t="shared" si="2"/>
        <v>-0.07420000000000004</v>
      </c>
      <c r="I36" s="10">
        <f t="shared" si="3"/>
        <v>-18.15512600929778</v>
      </c>
      <c r="J36" s="5"/>
      <c r="K36" s="8"/>
      <c r="L36" s="8"/>
      <c r="M36" s="8"/>
      <c r="N36" s="8"/>
    </row>
    <row r="37" spans="1:14" ht="15" customHeight="1" hidden="1">
      <c r="A37" s="5"/>
      <c r="B37" s="9" t="s">
        <v>37</v>
      </c>
      <c r="C37" s="10"/>
      <c r="D37" s="10"/>
      <c r="E37" s="10"/>
      <c r="F37" s="10">
        <f t="shared" si="0"/>
        <v>0</v>
      </c>
      <c r="G37" s="10" t="e">
        <f t="shared" si="1"/>
        <v>#DIV/0!</v>
      </c>
      <c r="H37" s="10">
        <f t="shared" si="2"/>
        <v>0</v>
      </c>
      <c r="I37" s="11" t="e">
        <f t="shared" si="3"/>
        <v>#DIV/0!</v>
      </c>
      <c r="J37" s="5"/>
      <c r="K37" s="8"/>
      <c r="L37" s="8"/>
      <c r="M37" s="8"/>
      <c r="N37" s="8"/>
    </row>
    <row r="38" spans="1:14" ht="15" customHeight="1">
      <c r="A38" s="5"/>
      <c r="B38" s="9" t="s">
        <v>56</v>
      </c>
      <c r="C38" s="10">
        <v>18.284799999999997</v>
      </c>
      <c r="D38" s="10">
        <v>17.7834</v>
      </c>
      <c r="E38" s="10">
        <v>16.667699999999996</v>
      </c>
      <c r="F38" s="10">
        <f t="shared" si="0"/>
        <v>-1.115700000000004</v>
      </c>
      <c r="G38" s="10">
        <f t="shared" si="1"/>
        <v>-6.273828401767963</v>
      </c>
      <c r="H38" s="10">
        <f t="shared" si="2"/>
        <v>-1.6171000000000006</v>
      </c>
      <c r="I38" s="10">
        <f t="shared" si="3"/>
        <v>-8.843957822891149</v>
      </c>
      <c r="J38" s="5"/>
      <c r="K38" s="8"/>
      <c r="L38" s="8"/>
      <c r="M38" s="8"/>
      <c r="N38" s="8"/>
    </row>
    <row r="39" spans="1:14" ht="15" customHeight="1">
      <c r="A39" s="5"/>
      <c r="B39" s="9" t="s">
        <v>57</v>
      </c>
      <c r="C39" s="10">
        <v>72.2578</v>
      </c>
      <c r="D39" s="10">
        <v>75.508</v>
      </c>
      <c r="E39" s="10">
        <v>59.14860000000001</v>
      </c>
      <c r="F39" s="10">
        <f t="shared" si="0"/>
        <v>-16.359399999999987</v>
      </c>
      <c r="G39" s="30">
        <f t="shared" si="1"/>
        <v>-21.66578375801238</v>
      </c>
      <c r="H39" s="10">
        <f t="shared" si="2"/>
        <v>-13.109199999999994</v>
      </c>
      <c r="I39" s="31">
        <f t="shared" si="3"/>
        <v>-18.14226284221218</v>
      </c>
      <c r="J39" s="5"/>
      <c r="K39" s="8"/>
      <c r="L39" s="8"/>
      <c r="M39" s="8"/>
      <c r="N39" s="8"/>
    </row>
    <row r="40" spans="1:14" ht="21" customHeight="1">
      <c r="A40" s="5"/>
      <c r="B40" s="19" t="s">
        <v>23</v>
      </c>
      <c r="C40" s="20">
        <f>SUM(C41:C43)</f>
        <v>84.69449999999999</v>
      </c>
      <c r="D40" s="20">
        <f>SUM(D41:D43)</f>
        <v>105.14580000000001</v>
      </c>
      <c r="E40" s="20">
        <f>SUM(E41:E43)</f>
        <v>108.43039999999999</v>
      </c>
      <c r="F40" s="20">
        <f t="shared" si="0"/>
        <v>3.2845999999999833</v>
      </c>
      <c r="G40" s="20">
        <f t="shared" si="1"/>
        <v>3.1238527834682728</v>
      </c>
      <c r="H40" s="20">
        <f t="shared" si="2"/>
        <v>23.7359</v>
      </c>
      <c r="I40" s="20">
        <f t="shared" si="3"/>
        <v>28.025314512748768</v>
      </c>
      <c r="J40" s="5"/>
      <c r="K40" s="8"/>
      <c r="L40" s="8"/>
      <c r="M40" s="8"/>
      <c r="N40" s="8"/>
    </row>
    <row r="41" spans="1:14" ht="15" customHeight="1">
      <c r="A41" s="5"/>
      <c r="B41" s="9" t="s">
        <v>20</v>
      </c>
      <c r="C41" s="10">
        <v>13.5288</v>
      </c>
      <c r="D41" s="10">
        <v>5.570600000000001</v>
      </c>
      <c r="E41" s="10">
        <v>12.3038</v>
      </c>
      <c r="F41" s="10">
        <f t="shared" si="0"/>
        <v>6.7332</v>
      </c>
      <c r="G41" s="10">
        <f t="shared" si="1"/>
        <v>120.87028327289697</v>
      </c>
      <c r="H41" s="10">
        <f t="shared" si="2"/>
        <v>-1.2249999999999996</v>
      </c>
      <c r="I41" s="10">
        <f t="shared" si="3"/>
        <v>-9.054757258589081</v>
      </c>
      <c r="J41" s="5"/>
      <c r="K41" s="8"/>
      <c r="L41" s="8"/>
      <c r="M41" s="8"/>
      <c r="N41" s="8"/>
    </row>
    <row r="42" spans="1:14" ht="15" customHeight="1">
      <c r="A42" s="5"/>
      <c r="B42" s="9" t="s">
        <v>21</v>
      </c>
      <c r="C42" s="10">
        <v>5.2342</v>
      </c>
      <c r="D42" s="10">
        <v>0</v>
      </c>
      <c r="E42" s="10">
        <v>2.3338200000000002</v>
      </c>
      <c r="F42" s="10">
        <f t="shared" si="0"/>
        <v>2.3338200000000002</v>
      </c>
      <c r="G42" s="11" t="e">
        <f t="shared" si="1"/>
        <v>#DIV/0!</v>
      </c>
      <c r="H42" s="10">
        <f t="shared" si="2"/>
        <v>-2.90038</v>
      </c>
      <c r="I42" s="10">
        <f t="shared" si="3"/>
        <v>-55.41209735967292</v>
      </c>
      <c r="J42" s="5"/>
      <c r="K42" s="8"/>
      <c r="L42" s="8"/>
      <c r="M42" s="8"/>
      <c r="N42" s="8"/>
    </row>
    <row r="43" spans="1:14" ht="15" customHeight="1">
      <c r="A43" s="5"/>
      <c r="B43" s="9" t="s">
        <v>31</v>
      </c>
      <c r="C43" s="10">
        <v>65.93149999999999</v>
      </c>
      <c r="D43" s="10">
        <v>99.57520000000001</v>
      </c>
      <c r="E43" s="10">
        <v>93.79278</v>
      </c>
      <c r="F43" s="10">
        <f t="shared" si="0"/>
        <v>-5.782420000000016</v>
      </c>
      <c r="G43" s="10">
        <f t="shared" si="1"/>
        <v>-5.8070885119989875</v>
      </c>
      <c r="H43" s="10">
        <f t="shared" si="2"/>
        <v>27.861280000000008</v>
      </c>
      <c r="I43" s="10">
        <f t="shared" si="3"/>
        <v>42.25791920402238</v>
      </c>
      <c r="J43" s="5"/>
      <c r="K43" s="8"/>
      <c r="L43" s="8"/>
      <c r="M43" s="8"/>
      <c r="N43" s="8"/>
    </row>
    <row r="44" spans="1:13" ht="6" customHeight="1" hidden="1">
      <c r="A44" s="5"/>
      <c r="B44" s="27"/>
      <c r="C44" s="28"/>
      <c r="D44" s="28"/>
      <c r="E44" s="28"/>
      <c r="F44" s="28"/>
      <c r="G44" s="28"/>
      <c r="H44" s="28"/>
      <c r="I44" s="29"/>
      <c r="J44" s="5"/>
      <c r="K44" s="8"/>
      <c r="L44" s="8"/>
      <c r="M44" s="8"/>
    </row>
    <row r="45" spans="1:13" ht="5.25" customHeight="1">
      <c r="A45" s="5"/>
      <c r="B45" s="4"/>
      <c r="C45" s="4"/>
      <c r="D45" s="4"/>
      <c r="E45" s="5"/>
      <c r="F45" s="5"/>
      <c r="G45" s="5"/>
      <c r="H45" s="5"/>
      <c r="I45" s="5"/>
      <c r="J45" s="5"/>
      <c r="K45" s="2"/>
      <c r="L45" s="2"/>
      <c r="M45" s="2"/>
    </row>
    <row r="46" spans="1:13" ht="21" customHeight="1">
      <c r="A46" s="5"/>
      <c r="B46" s="6" t="s">
        <v>19</v>
      </c>
      <c r="C46" s="6"/>
      <c r="D46" s="6"/>
      <c r="E46" s="5"/>
      <c r="F46" s="5"/>
      <c r="G46" s="5"/>
      <c r="H46" s="5"/>
      <c r="I46" s="5"/>
      <c r="J46" s="5"/>
      <c r="K46" s="2"/>
      <c r="L46" s="2"/>
      <c r="M46" s="2"/>
    </row>
    <row r="47" spans="1:10" ht="12.75" customHeight="1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2:9" ht="25.5">
      <c r="B48" s="7" t="s">
        <v>32</v>
      </c>
      <c r="C48" s="7"/>
      <c r="D48" s="7"/>
      <c r="E48" s="7"/>
      <c r="F48" s="7"/>
      <c r="G48" s="7"/>
      <c r="H48" s="7"/>
      <c r="I48" s="7"/>
    </row>
  </sheetData>
  <sheetProtection/>
  <mergeCells count="5">
    <mergeCell ref="B2:I2"/>
    <mergeCell ref="B3:I3"/>
    <mergeCell ref="B5:B6"/>
    <mergeCell ref="H5:I5"/>
    <mergeCell ref="F5:G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62" r:id="rId1"/>
  <ignoredErrors>
    <ignoredError sqref="C12:E12 C32:E32" formulaRange="1"/>
    <ignoredError sqref="I37 I27 G36:G37 G42 G30:G31 G27 G7:G26 G28:G29 G32:G35 G43 G38:G41 I19 I22:I23 I34:I36 I39 I4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omelendez</dc:creator>
  <cp:keywords/>
  <dc:description/>
  <cp:lastModifiedBy>Fermin Garcia</cp:lastModifiedBy>
  <cp:lastPrinted>2020-03-02T21:03:33Z</cp:lastPrinted>
  <dcterms:created xsi:type="dcterms:W3CDTF">2010-02-17T22:24:39Z</dcterms:created>
  <dcterms:modified xsi:type="dcterms:W3CDTF">2020-05-05T19:04:24Z</dcterms:modified>
  <cp:category/>
  <cp:version/>
  <cp:contentType/>
  <cp:contentStatus/>
</cp:coreProperties>
</file>