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ocuments\1-Proyectos\AA-LRF\Otras Tareas Extra\Envio Fermin Ingresos\"/>
    </mc:Choice>
  </mc:AlternateContent>
  <bookViews>
    <workbookView xWindow="0" yWindow="0" windowWidth="28800" windowHeight="12135" tabRatio="789"/>
  </bookViews>
  <sheets>
    <sheet name="Agosto1" sheetId="1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7" l="1"/>
  <c r="D61" i="17"/>
  <c r="D60" i="17" s="1"/>
  <c r="D59" i="17" s="1"/>
  <c r="E61" i="17"/>
  <c r="H61" i="17"/>
  <c r="I61" i="17" s="1"/>
  <c r="F62" i="17"/>
  <c r="G62" i="17"/>
  <c r="H62" i="17"/>
  <c r="I62" i="17" s="1"/>
  <c r="F63" i="17"/>
  <c r="G63" i="17"/>
  <c r="H63" i="17"/>
  <c r="I63" i="17" s="1"/>
  <c r="C64" i="17"/>
  <c r="D64" i="17"/>
  <c r="E64" i="17"/>
  <c r="F64" i="17" s="1"/>
  <c r="G64" i="17" s="1"/>
  <c r="F65" i="17"/>
  <c r="G65" i="17" s="1"/>
  <c r="H65" i="17"/>
  <c r="I65" i="17"/>
  <c r="F66" i="17"/>
  <c r="G66" i="17" s="1"/>
  <c r="H66" i="17"/>
  <c r="I66" i="17"/>
  <c r="F67" i="17"/>
  <c r="G67" i="17" s="1"/>
  <c r="H67" i="17"/>
  <c r="I67" i="17"/>
  <c r="F68" i="17"/>
  <c r="G68" i="17" s="1"/>
  <c r="H68" i="17"/>
  <c r="I68" i="17"/>
  <c r="C69" i="17"/>
  <c r="D69" i="17"/>
  <c r="E69" i="17"/>
  <c r="H69" i="17" s="1"/>
  <c r="I69" i="17" s="1"/>
  <c r="F69" i="17"/>
  <c r="G69" i="17" s="1"/>
  <c r="F70" i="17"/>
  <c r="G70" i="17" s="1"/>
  <c r="H70" i="17"/>
  <c r="I70" i="17"/>
  <c r="F71" i="17"/>
  <c r="G71" i="17" s="1"/>
  <c r="H71" i="17"/>
  <c r="I71" i="17"/>
  <c r="F72" i="17"/>
  <c r="G72" i="17" s="1"/>
  <c r="H72" i="17"/>
  <c r="I72" i="17"/>
  <c r="F73" i="17"/>
  <c r="G73" i="17" s="1"/>
  <c r="H73" i="17"/>
  <c r="I73" i="17"/>
  <c r="F74" i="17"/>
  <c r="G74" i="17" s="1"/>
  <c r="H74" i="17"/>
  <c r="I74" i="17"/>
  <c r="F75" i="17"/>
  <c r="G75" i="17" s="1"/>
  <c r="H75" i="17"/>
  <c r="I75" i="17"/>
  <c r="C76" i="17"/>
  <c r="C60" i="17" s="1"/>
  <c r="C59" i="17" s="1"/>
  <c r="D76" i="17"/>
  <c r="F77" i="17"/>
  <c r="G77" i="17"/>
  <c r="H77" i="17"/>
  <c r="I77" i="17" s="1"/>
  <c r="F78" i="17"/>
  <c r="G78" i="17"/>
  <c r="H78" i="17"/>
  <c r="I78" i="17" s="1"/>
  <c r="F79" i="17"/>
  <c r="G79" i="17"/>
  <c r="H79" i="17"/>
  <c r="I79" i="17" s="1"/>
  <c r="F80" i="17"/>
  <c r="G80" i="17"/>
  <c r="H80" i="17"/>
  <c r="I80" i="17" s="1"/>
  <c r="C81" i="17"/>
  <c r="E81" i="17"/>
  <c r="E76" i="17" s="1"/>
  <c r="F81" i="17"/>
  <c r="G81" i="17" s="1"/>
  <c r="F82" i="17"/>
  <c r="G82" i="17" s="1"/>
  <c r="H82" i="17"/>
  <c r="I82" i="17"/>
  <c r="F83" i="17"/>
  <c r="G83" i="17" s="1"/>
  <c r="H83" i="17"/>
  <c r="I83" i="17"/>
  <c r="C84" i="17"/>
  <c r="D84" i="17"/>
  <c r="E84" i="17"/>
  <c r="H84" i="17" s="1"/>
  <c r="I84" i="17" s="1"/>
  <c r="F84" i="17"/>
  <c r="G84" i="17"/>
  <c r="F85" i="17"/>
  <c r="G85" i="17"/>
  <c r="H85" i="17"/>
  <c r="I85" i="17"/>
  <c r="F86" i="17"/>
  <c r="G86" i="17"/>
  <c r="H86" i="17"/>
  <c r="I86" i="17"/>
  <c r="F87" i="17"/>
  <c r="G87" i="17"/>
  <c r="H87" i="17"/>
  <c r="I87" i="17"/>
  <c r="F88" i="17"/>
  <c r="G88" i="17"/>
  <c r="H88" i="17"/>
  <c r="I88" i="17"/>
  <c r="F89" i="17"/>
  <c r="G89" i="17"/>
  <c r="H89" i="17"/>
  <c r="I89" i="17" s="1"/>
  <c r="F90" i="17"/>
  <c r="G90" i="17"/>
  <c r="H90" i="17"/>
  <c r="I90" i="17" s="1"/>
  <c r="F91" i="17"/>
  <c r="G91" i="17"/>
  <c r="H91" i="17"/>
  <c r="I91" i="17" s="1"/>
  <c r="C92" i="17"/>
  <c r="D92" i="17"/>
  <c r="E92" i="17"/>
  <c r="F92" i="17" s="1"/>
  <c r="G92" i="17" s="1"/>
  <c r="H92" i="17"/>
  <c r="I92" i="17" s="1"/>
  <c r="F93" i="17"/>
  <c r="G93" i="17"/>
  <c r="H93" i="17"/>
  <c r="I93" i="17" s="1"/>
  <c r="F94" i="17"/>
  <c r="G94" i="17"/>
  <c r="H94" i="17"/>
  <c r="I94" i="17" s="1"/>
  <c r="F95" i="17"/>
  <c r="G95" i="17"/>
  <c r="H95" i="17"/>
  <c r="I95" i="17" s="1"/>
  <c r="H76" i="17" l="1"/>
  <c r="I76" i="17" s="1"/>
  <c r="F76" i="17"/>
  <c r="G76" i="17" s="1"/>
  <c r="E60" i="17"/>
  <c r="H81" i="17"/>
  <c r="I81" i="17" s="1"/>
  <c r="H64" i="17"/>
  <c r="I64" i="17" s="1"/>
  <c r="F61" i="17"/>
  <c r="G61" i="17" s="1"/>
  <c r="L43" i="17"/>
  <c r="L42" i="17"/>
  <c r="L41" i="17"/>
  <c r="K40" i="17"/>
  <c r="J40" i="17"/>
  <c r="I40" i="17"/>
  <c r="H40" i="17"/>
  <c r="G40" i="17"/>
  <c r="F40" i="17"/>
  <c r="E40" i="17"/>
  <c r="D40" i="17"/>
  <c r="C40" i="17"/>
  <c r="L39" i="17"/>
  <c r="L38" i="17"/>
  <c r="L37" i="17"/>
  <c r="L36" i="17"/>
  <c r="L35" i="17"/>
  <c r="L34" i="17"/>
  <c r="L33" i="17"/>
  <c r="K32" i="17"/>
  <c r="J32" i="17"/>
  <c r="I32" i="17"/>
  <c r="H32" i="17"/>
  <c r="G32" i="17"/>
  <c r="F32" i="17"/>
  <c r="E32" i="17"/>
  <c r="D32" i="17"/>
  <c r="C32" i="17"/>
  <c r="L31" i="17"/>
  <c r="L30" i="17"/>
  <c r="K29" i="17"/>
  <c r="J29" i="17"/>
  <c r="J24" i="17" s="1"/>
  <c r="I29" i="17"/>
  <c r="H29" i="17"/>
  <c r="H24" i="17" s="1"/>
  <c r="G29" i="17"/>
  <c r="F29" i="17"/>
  <c r="F24" i="17" s="1"/>
  <c r="E29" i="17"/>
  <c r="D29" i="17"/>
  <c r="C29" i="17"/>
  <c r="L28" i="17"/>
  <c r="L27" i="17"/>
  <c r="L26" i="17"/>
  <c r="L25" i="17"/>
  <c r="K24" i="17"/>
  <c r="I24" i="17"/>
  <c r="G24" i="17"/>
  <c r="E24" i="17"/>
  <c r="C24" i="17"/>
  <c r="L23" i="17"/>
  <c r="L22" i="17"/>
  <c r="L21" i="17"/>
  <c r="L20" i="17"/>
  <c r="L19" i="17"/>
  <c r="L18" i="17"/>
  <c r="K17" i="17"/>
  <c r="J17" i="17"/>
  <c r="I17" i="17"/>
  <c r="H17" i="17"/>
  <c r="G17" i="17"/>
  <c r="F17" i="17"/>
  <c r="E17" i="17"/>
  <c r="D17" i="17"/>
  <c r="C17" i="17"/>
  <c r="L16" i="17"/>
  <c r="L15" i="17"/>
  <c r="L14" i="17"/>
  <c r="L13" i="17"/>
  <c r="K12" i="17"/>
  <c r="J12" i="17"/>
  <c r="I12" i="17"/>
  <c r="H12" i="17"/>
  <c r="G12" i="17"/>
  <c r="F12" i="17"/>
  <c r="E12" i="17"/>
  <c r="D12" i="17"/>
  <c r="C12" i="17"/>
  <c r="L11" i="17"/>
  <c r="L10" i="17"/>
  <c r="K9" i="17"/>
  <c r="J9" i="17"/>
  <c r="I9" i="17"/>
  <c r="H9" i="17"/>
  <c r="G9" i="17"/>
  <c r="F9" i="17"/>
  <c r="E9" i="17"/>
  <c r="D9" i="17"/>
  <c r="C9" i="17"/>
  <c r="H60" i="17" l="1"/>
  <c r="I60" i="17" s="1"/>
  <c r="E59" i="17"/>
  <c r="F60" i="17"/>
  <c r="G60" i="17" s="1"/>
  <c r="M13" i="17"/>
  <c r="N13" i="17" s="1"/>
  <c r="K8" i="17"/>
  <c r="K7" i="17" s="1"/>
  <c r="M10" i="17"/>
  <c r="N10" i="17" s="1"/>
  <c r="M14" i="17"/>
  <c r="N14" i="17" s="1"/>
  <c r="M18" i="17"/>
  <c r="N18" i="17" s="1"/>
  <c r="M22" i="17"/>
  <c r="N22" i="17" s="1"/>
  <c r="M25" i="17"/>
  <c r="N25" i="17" s="1"/>
  <c r="M33" i="17"/>
  <c r="N33" i="17" s="1"/>
  <c r="M37" i="17"/>
  <c r="N37" i="17" s="1"/>
  <c r="M41" i="17"/>
  <c r="N41" i="17" s="1"/>
  <c r="M21" i="17"/>
  <c r="N21" i="17" s="1"/>
  <c r="M28" i="17"/>
  <c r="N28" i="17" s="1"/>
  <c r="M36" i="17"/>
  <c r="N36" i="17" s="1"/>
  <c r="M11" i="17"/>
  <c r="N11" i="17" s="1"/>
  <c r="M15" i="17"/>
  <c r="N15" i="17" s="1"/>
  <c r="M19" i="17"/>
  <c r="N19" i="17" s="1"/>
  <c r="M26" i="17"/>
  <c r="N26" i="17" s="1"/>
  <c r="L29" i="17"/>
  <c r="H8" i="17"/>
  <c r="H7" i="17" s="1"/>
  <c r="M30" i="17"/>
  <c r="N30" i="17" s="1"/>
  <c r="M34" i="17"/>
  <c r="N34" i="17" s="1"/>
  <c r="M38" i="17"/>
  <c r="N38" i="17" s="1"/>
  <c r="M42" i="17"/>
  <c r="N42" i="17" s="1"/>
  <c r="G8" i="17"/>
  <c r="G7" i="17" s="1"/>
  <c r="M16" i="17"/>
  <c r="N16" i="17" s="1"/>
  <c r="M20" i="17"/>
  <c r="N20" i="17" s="1"/>
  <c r="M23" i="17"/>
  <c r="N23" i="17" s="1"/>
  <c r="M27" i="17"/>
  <c r="N27" i="17" s="1"/>
  <c r="M31" i="17"/>
  <c r="N31" i="17" s="1"/>
  <c r="M35" i="17"/>
  <c r="N35" i="17" s="1"/>
  <c r="M39" i="17"/>
  <c r="N39" i="17" s="1"/>
  <c r="M43" i="17"/>
  <c r="N43" i="17" s="1"/>
  <c r="L40" i="17"/>
  <c r="L32" i="17"/>
  <c r="F8" i="17"/>
  <c r="F7" i="17" s="1"/>
  <c r="J8" i="17"/>
  <c r="J7" i="17" s="1"/>
  <c r="D24" i="17"/>
  <c r="L24" i="17" s="1"/>
  <c r="L17" i="17"/>
  <c r="C8" i="17"/>
  <c r="C7" i="17" s="1"/>
  <c r="I8" i="17"/>
  <c r="I7" i="17" s="1"/>
  <c r="E8" i="17"/>
  <c r="E7" i="17" s="1"/>
  <c r="L12" i="17"/>
  <c r="L9" i="17"/>
  <c r="H59" i="17" l="1"/>
  <c r="I59" i="17" s="1"/>
  <c r="F59" i="17"/>
  <c r="G59" i="17" s="1"/>
  <c r="M17" i="17"/>
  <c r="N17" i="17" s="1"/>
  <c r="M24" i="17"/>
  <c r="N24" i="17" s="1"/>
  <c r="M40" i="17"/>
  <c r="N40" i="17" s="1"/>
  <c r="M32" i="17"/>
  <c r="N32" i="17" s="1"/>
  <c r="M9" i="17"/>
  <c r="N9" i="17" s="1"/>
  <c r="M29" i="17"/>
  <c r="N29" i="17" s="1"/>
  <c r="M12" i="17"/>
  <c r="N12" i="17" s="1"/>
  <c r="D8" i="17"/>
  <c r="D7" i="17" s="1"/>
  <c r="L7" i="17" s="1"/>
  <c r="M7" i="17" l="1"/>
  <c r="N7" i="17" s="1"/>
  <c r="L8" i="17"/>
  <c r="M8" i="17" l="1"/>
  <c r="N8" i="17" s="1"/>
</calcChain>
</file>

<file path=xl/sharedStrings.xml><?xml version="1.0" encoding="utf-8"?>
<sst xmlns="http://schemas.openxmlformats.org/spreadsheetml/2006/main" count="111" uniqueCount="63">
  <si>
    <t>(Montos en Millones de US$)</t>
  </si>
  <si>
    <t>Concepto</t>
  </si>
  <si>
    <t>Año 2017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</si>
  <si>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</si>
  <si>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</si>
  <si>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</si>
  <si>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</si>
  <si>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</si>
  <si>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</si>
  <si>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</si>
  <si>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</si>
  <si>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</si>
  <si>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</si>
  <si>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</si>
  <si>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</si>
  <si>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</si>
  <si>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</si>
  <si>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</si>
  <si>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</si>
  <si>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</si>
  <si>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</si>
  <si>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</si>
  <si>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</si>
  <si>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</si>
  <si>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</si>
  <si>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</si>
  <si>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</si>
  <si>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</si>
  <si>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</si>
  <si>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</si>
  <si>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</si>
  <si>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</si>
  <si>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</si>
  <si>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</si>
  <si>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</si>
  <si>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</si>
  <si>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</si>
  <si>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</si>
  <si>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</si>
  <si>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</si>
  <si>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</si>
  <si>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</si>
  <si>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</si>
  <si>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Feb.</t>
  </si>
  <si>
    <t>Mar.</t>
  </si>
  <si>
    <t>Abr.</t>
  </si>
  <si>
    <t>May.</t>
  </si>
  <si>
    <t>Jun.</t>
  </si>
  <si>
    <t>Jul.</t>
  </si>
  <si>
    <t>Ago.</t>
  </si>
  <si>
    <t>INGRESOS CORRIENTES Y CONTRIBUCIONES</t>
  </si>
  <si>
    <t>DERECHOS ARANCELARIOS A LA IMPORT.</t>
  </si>
  <si>
    <t>Fuente: Departamento de Ingresos Bancarios, Dirección General de Tesorería</t>
  </si>
  <si>
    <t>Al  31 Ago.</t>
  </si>
  <si>
    <t>Al   31 Ago.</t>
  </si>
  <si>
    <t>Variac. 17 / Pto. 17</t>
  </si>
  <si>
    <t>Variac. 17 / 16</t>
  </si>
  <si>
    <t>Pto. 2017</t>
  </si>
  <si>
    <t>Año 2016</t>
  </si>
  <si>
    <t>INGRESOS AL  31 DE AGOSTO DE 2017, VRS EJECUTADO  2016  (Definitivo)</t>
  </si>
  <si>
    <t>COMPARATIVO ACUMULADO AL  31 DE AGOSTO DE 2017, VRS EJECUTADO  2016 Y PRESUPUESTO 2017 (Definitivo)</t>
  </si>
  <si>
    <t>SEGURIDAD PUBLICA (CESC)</t>
  </si>
  <si>
    <t>SEGURIDAD PUBLICA (Grandes Contribuyentes)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</si>
</sst>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2" fillId="2" borderId="8" xfId="0" applyNumberFormat="1" applyFont="1" applyFill="1" applyBorder="1" applyAlignment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0" fillId="0" borderId="0" xfId="0" applyNumberFormat="1" applyFill="1"/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/>
    <xf numFmtId="164" fontId="2" fillId="2" borderId="9" xfId="0" applyNumberFormat="1" applyFont="1" applyFill="1" applyBorder="1"/>
    <xf numFmtId="0" fontId="2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2"/>
    </xf>
    <xf numFmtId="164" fontId="4" fillId="2" borderId="7" xfId="0" applyNumberFormat="1" applyFont="1" applyFill="1" applyBorder="1"/>
    <xf numFmtId="164" fontId="4" fillId="2" borderId="13" xfId="0" applyNumberFormat="1" applyFont="1" applyFill="1" applyBorder="1"/>
    <xf numFmtId="164" fontId="4" fillId="2" borderId="9" xfId="0" applyNumberFormat="1" applyFont="1" applyFill="1" applyBorder="1"/>
    <xf numFmtId="164" fontId="5" fillId="2" borderId="13" xfId="0" applyNumberFormat="1" applyFont="1" applyFill="1" applyBorder="1"/>
    <xf numFmtId="164" fontId="5" fillId="2" borderId="9" xfId="0" applyNumberFormat="1" applyFont="1" applyFill="1" applyBorder="1"/>
    <xf numFmtId="0" fontId="4" fillId="2" borderId="6" xfId="0" applyFont="1" applyFill="1" applyBorder="1" applyAlignment="1">
      <alignment horizontal="left" indent="3"/>
    </xf>
    <xf numFmtId="0" fontId="2" fillId="2" borderId="14" xfId="0" applyFont="1" applyFill="1" applyBorder="1"/>
    <xf numFmtId="164" fontId="2" fillId="2" borderId="15" xfId="0" applyNumberFormat="1" applyFont="1" applyFill="1" applyBorder="1"/>
    <xf numFmtId="164" fontId="7" fillId="2" borderId="16" xfId="0" applyNumberFormat="1" applyFont="1" applyFill="1" applyBorder="1"/>
    <xf numFmtId="0" fontId="1" fillId="2" borderId="0" xfId="0" applyFont="1" applyFill="1"/>
    <xf numFmtId="0" fontId="8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00"/>
  <sheetViews>
    <sheetView showGridLines="0" tabSelected="1" zoomScale="80" zoomScaleNormal="80" workbookViewId="0"/>
  </sheetViews>
  <sheetFormatPr baseColWidth="10" defaultRowHeight="15" x14ac:dyDescent="0.25"/>
  <cols>
    <col min="2" max="2" width="59.5703125" customWidth="1"/>
    <col min="3" max="14" width="12.140625" customWidth="1"/>
    <col min="17" max="17" width="13.7109375" bestFit="1" customWidth="1"/>
    <col min="254" max="254" width="59.5703125" customWidth="1"/>
    <col min="255" max="255" width="10.7109375" customWidth="1"/>
    <col min="256" max="257" width="7.85546875" customWidth="1"/>
    <col min="258" max="258" width="8" customWidth="1"/>
    <col min="259" max="264" width="7.7109375" customWidth="1"/>
    <col min="265" max="267" width="0" hidden="1" customWidth="1"/>
    <col min="268" max="268" width="10.7109375" customWidth="1"/>
    <col min="269" max="270" width="9.7109375" customWidth="1"/>
    <col min="273" max="273" width="13.7109375" bestFit="1" customWidth="1"/>
    <col min="510" max="510" width="59.5703125" customWidth="1"/>
    <col min="511" max="511" width="10.7109375" customWidth="1"/>
    <col min="512" max="513" width="7.85546875" customWidth="1"/>
    <col min="514" max="514" width="8" customWidth="1"/>
    <col min="515" max="520" width="7.7109375" customWidth="1"/>
    <col min="521" max="523" width="0" hidden="1" customWidth="1"/>
    <col min="524" max="524" width="10.7109375" customWidth="1"/>
    <col min="525" max="526" width="9.7109375" customWidth="1"/>
    <col min="529" max="529" width="13.7109375" bestFit="1" customWidth="1"/>
    <col min="766" max="766" width="59.5703125" customWidth="1"/>
    <col min="767" max="767" width="10.7109375" customWidth="1"/>
    <col min="768" max="769" width="7.85546875" customWidth="1"/>
    <col min="770" max="770" width="8" customWidth="1"/>
    <col min="771" max="776" width="7.7109375" customWidth="1"/>
    <col min="777" max="779" width="0" hidden="1" customWidth="1"/>
    <col min="780" max="780" width="10.7109375" customWidth="1"/>
    <col min="781" max="782" width="9.7109375" customWidth="1"/>
    <col min="785" max="785" width="13.7109375" bestFit="1" customWidth="1"/>
    <col min="1022" max="1022" width="59.5703125" customWidth="1"/>
    <col min="1023" max="1023" width="10.7109375" customWidth="1"/>
    <col min="1024" max="1025" width="7.85546875" customWidth="1"/>
    <col min="1026" max="1026" width="8" customWidth="1"/>
    <col min="1027" max="1032" width="7.7109375" customWidth="1"/>
    <col min="1033" max="1035" width="0" hidden="1" customWidth="1"/>
    <col min="1036" max="1036" width="10.7109375" customWidth="1"/>
    <col min="1037" max="1038" width="9.7109375" customWidth="1"/>
    <col min="1041" max="1041" width="13.7109375" bestFit="1" customWidth="1"/>
    <col min="1278" max="1278" width="59.5703125" customWidth="1"/>
    <col min="1279" max="1279" width="10.7109375" customWidth="1"/>
    <col min="1280" max="1281" width="7.85546875" customWidth="1"/>
    <col min="1282" max="1282" width="8" customWidth="1"/>
    <col min="1283" max="1288" width="7.7109375" customWidth="1"/>
    <col min="1289" max="1291" width="0" hidden="1" customWidth="1"/>
    <col min="1292" max="1292" width="10.7109375" customWidth="1"/>
    <col min="1293" max="1294" width="9.7109375" customWidth="1"/>
    <col min="1297" max="1297" width="13.7109375" bestFit="1" customWidth="1"/>
    <col min="1534" max="1534" width="59.5703125" customWidth="1"/>
    <col min="1535" max="1535" width="10.7109375" customWidth="1"/>
    <col min="1536" max="1537" width="7.85546875" customWidth="1"/>
    <col min="1538" max="1538" width="8" customWidth="1"/>
    <col min="1539" max="1544" width="7.7109375" customWidth="1"/>
    <col min="1545" max="1547" width="0" hidden="1" customWidth="1"/>
    <col min="1548" max="1548" width="10.7109375" customWidth="1"/>
    <col min="1549" max="1550" width="9.7109375" customWidth="1"/>
    <col min="1553" max="1553" width="13.7109375" bestFit="1" customWidth="1"/>
    <col min="1790" max="1790" width="59.5703125" customWidth="1"/>
    <col min="1791" max="1791" width="10.7109375" customWidth="1"/>
    <col min="1792" max="1793" width="7.85546875" customWidth="1"/>
    <col min="1794" max="1794" width="8" customWidth="1"/>
    <col min="1795" max="1800" width="7.7109375" customWidth="1"/>
    <col min="1801" max="1803" width="0" hidden="1" customWidth="1"/>
    <col min="1804" max="1804" width="10.7109375" customWidth="1"/>
    <col min="1805" max="1806" width="9.7109375" customWidth="1"/>
    <col min="1809" max="1809" width="13.7109375" bestFit="1" customWidth="1"/>
    <col min="2046" max="2046" width="59.5703125" customWidth="1"/>
    <col min="2047" max="2047" width="10.7109375" customWidth="1"/>
    <col min="2048" max="2049" width="7.85546875" customWidth="1"/>
    <col min="2050" max="2050" width="8" customWidth="1"/>
    <col min="2051" max="2056" width="7.7109375" customWidth="1"/>
    <col min="2057" max="2059" width="0" hidden="1" customWidth="1"/>
    <col min="2060" max="2060" width="10.7109375" customWidth="1"/>
    <col min="2061" max="2062" width="9.7109375" customWidth="1"/>
    <col min="2065" max="2065" width="13.7109375" bestFit="1" customWidth="1"/>
    <col min="2302" max="2302" width="59.5703125" customWidth="1"/>
    <col min="2303" max="2303" width="10.7109375" customWidth="1"/>
    <col min="2304" max="2305" width="7.85546875" customWidth="1"/>
    <col min="2306" max="2306" width="8" customWidth="1"/>
    <col min="2307" max="2312" width="7.7109375" customWidth="1"/>
    <col min="2313" max="2315" width="0" hidden="1" customWidth="1"/>
    <col min="2316" max="2316" width="10.7109375" customWidth="1"/>
    <col min="2317" max="2318" width="9.7109375" customWidth="1"/>
    <col min="2321" max="2321" width="13.7109375" bestFit="1" customWidth="1"/>
    <col min="2558" max="2558" width="59.5703125" customWidth="1"/>
    <col min="2559" max="2559" width="10.7109375" customWidth="1"/>
    <col min="2560" max="2561" width="7.85546875" customWidth="1"/>
    <col min="2562" max="2562" width="8" customWidth="1"/>
    <col min="2563" max="2568" width="7.7109375" customWidth="1"/>
    <col min="2569" max="2571" width="0" hidden="1" customWidth="1"/>
    <col min="2572" max="2572" width="10.7109375" customWidth="1"/>
    <col min="2573" max="2574" width="9.7109375" customWidth="1"/>
    <col min="2577" max="2577" width="13.7109375" bestFit="1" customWidth="1"/>
    <col min="2814" max="2814" width="59.5703125" customWidth="1"/>
    <col min="2815" max="2815" width="10.7109375" customWidth="1"/>
    <col min="2816" max="2817" width="7.85546875" customWidth="1"/>
    <col min="2818" max="2818" width="8" customWidth="1"/>
    <col min="2819" max="2824" width="7.7109375" customWidth="1"/>
    <col min="2825" max="2827" width="0" hidden="1" customWidth="1"/>
    <col min="2828" max="2828" width="10.7109375" customWidth="1"/>
    <col min="2829" max="2830" width="9.7109375" customWidth="1"/>
    <col min="2833" max="2833" width="13.7109375" bestFit="1" customWidth="1"/>
    <col min="3070" max="3070" width="59.5703125" customWidth="1"/>
    <col min="3071" max="3071" width="10.7109375" customWidth="1"/>
    <col min="3072" max="3073" width="7.85546875" customWidth="1"/>
    <col min="3074" max="3074" width="8" customWidth="1"/>
    <col min="3075" max="3080" width="7.7109375" customWidth="1"/>
    <col min="3081" max="3083" width="0" hidden="1" customWidth="1"/>
    <col min="3084" max="3084" width="10.7109375" customWidth="1"/>
    <col min="3085" max="3086" width="9.7109375" customWidth="1"/>
    <col min="3089" max="3089" width="13.7109375" bestFit="1" customWidth="1"/>
    <col min="3326" max="3326" width="59.5703125" customWidth="1"/>
    <col min="3327" max="3327" width="10.7109375" customWidth="1"/>
    <col min="3328" max="3329" width="7.85546875" customWidth="1"/>
    <col min="3330" max="3330" width="8" customWidth="1"/>
    <col min="3331" max="3336" width="7.7109375" customWidth="1"/>
    <col min="3337" max="3339" width="0" hidden="1" customWidth="1"/>
    <col min="3340" max="3340" width="10.7109375" customWidth="1"/>
    <col min="3341" max="3342" width="9.7109375" customWidth="1"/>
    <col min="3345" max="3345" width="13.7109375" bestFit="1" customWidth="1"/>
    <col min="3582" max="3582" width="59.5703125" customWidth="1"/>
    <col min="3583" max="3583" width="10.7109375" customWidth="1"/>
    <col min="3584" max="3585" width="7.85546875" customWidth="1"/>
    <col min="3586" max="3586" width="8" customWidth="1"/>
    <col min="3587" max="3592" width="7.7109375" customWidth="1"/>
    <col min="3593" max="3595" width="0" hidden="1" customWidth="1"/>
    <col min="3596" max="3596" width="10.7109375" customWidth="1"/>
    <col min="3597" max="3598" width="9.7109375" customWidth="1"/>
    <col min="3601" max="3601" width="13.7109375" bestFit="1" customWidth="1"/>
    <col min="3838" max="3838" width="59.5703125" customWidth="1"/>
    <col min="3839" max="3839" width="10.7109375" customWidth="1"/>
    <col min="3840" max="3841" width="7.85546875" customWidth="1"/>
    <col min="3842" max="3842" width="8" customWidth="1"/>
    <col min="3843" max="3848" width="7.7109375" customWidth="1"/>
    <col min="3849" max="3851" width="0" hidden="1" customWidth="1"/>
    <col min="3852" max="3852" width="10.7109375" customWidth="1"/>
    <col min="3853" max="3854" width="9.7109375" customWidth="1"/>
    <col min="3857" max="3857" width="13.7109375" bestFit="1" customWidth="1"/>
    <col min="4094" max="4094" width="59.5703125" customWidth="1"/>
    <col min="4095" max="4095" width="10.7109375" customWidth="1"/>
    <col min="4096" max="4097" width="7.85546875" customWidth="1"/>
    <col min="4098" max="4098" width="8" customWidth="1"/>
    <col min="4099" max="4104" width="7.7109375" customWidth="1"/>
    <col min="4105" max="4107" width="0" hidden="1" customWidth="1"/>
    <col min="4108" max="4108" width="10.7109375" customWidth="1"/>
    <col min="4109" max="4110" width="9.7109375" customWidth="1"/>
    <col min="4113" max="4113" width="13.7109375" bestFit="1" customWidth="1"/>
    <col min="4350" max="4350" width="59.5703125" customWidth="1"/>
    <col min="4351" max="4351" width="10.7109375" customWidth="1"/>
    <col min="4352" max="4353" width="7.85546875" customWidth="1"/>
    <col min="4354" max="4354" width="8" customWidth="1"/>
    <col min="4355" max="4360" width="7.7109375" customWidth="1"/>
    <col min="4361" max="4363" width="0" hidden="1" customWidth="1"/>
    <col min="4364" max="4364" width="10.7109375" customWidth="1"/>
    <col min="4365" max="4366" width="9.7109375" customWidth="1"/>
    <col min="4369" max="4369" width="13.7109375" bestFit="1" customWidth="1"/>
    <col min="4606" max="4606" width="59.5703125" customWidth="1"/>
    <col min="4607" max="4607" width="10.7109375" customWidth="1"/>
    <col min="4608" max="4609" width="7.85546875" customWidth="1"/>
    <col min="4610" max="4610" width="8" customWidth="1"/>
    <col min="4611" max="4616" width="7.7109375" customWidth="1"/>
    <col min="4617" max="4619" width="0" hidden="1" customWidth="1"/>
    <col min="4620" max="4620" width="10.7109375" customWidth="1"/>
    <col min="4621" max="4622" width="9.7109375" customWidth="1"/>
    <col min="4625" max="4625" width="13.7109375" bestFit="1" customWidth="1"/>
    <col min="4862" max="4862" width="59.5703125" customWidth="1"/>
    <col min="4863" max="4863" width="10.7109375" customWidth="1"/>
    <col min="4864" max="4865" width="7.85546875" customWidth="1"/>
    <col min="4866" max="4866" width="8" customWidth="1"/>
    <col min="4867" max="4872" width="7.7109375" customWidth="1"/>
    <col min="4873" max="4875" width="0" hidden="1" customWidth="1"/>
    <col min="4876" max="4876" width="10.7109375" customWidth="1"/>
    <col min="4877" max="4878" width="9.7109375" customWidth="1"/>
    <col min="4881" max="4881" width="13.7109375" bestFit="1" customWidth="1"/>
    <col min="5118" max="5118" width="59.5703125" customWidth="1"/>
    <col min="5119" max="5119" width="10.7109375" customWidth="1"/>
    <col min="5120" max="5121" width="7.85546875" customWidth="1"/>
    <col min="5122" max="5122" width="8" customWidth="1"/>
    <col min="5123" max="5128" width="7.7109375" customWidth="1"/>
    <col min="5129" max="5131" width="0" hidden="1" customWidth="1"/>
    <col min="5132" max="5132" width="10.7109375" customWidth="1"/>
    <col min="5133" max="5134" width="9.7109375" customWidth="1"/>
    <col min="5137" max="5137" width="13.7109375" bestFit="1" customWidth="1"/>
    <col min="5374" max="5374" width="59.5703125" customWidth="1"/>
    <col min="5375" max="5375" width="10.7109375" customWidth="1"/>
    <col min="5376" max="5377" width="7.85546875" customWidth="1"/>
    <col min="5378" max="5378" width="8" customWidth="1"/>
    <col min="5379" max="5384" width="7.7109375" customWidth="1"/>
    <col min="5385" max="5387" width="0" hidden="1" customWidth="1"/>
    <col min="5388" max="5388" width="10.7109375" customWidth="1"/>
    <col min="5389" max="5390" width="9.7109375" customWidth="1"/>
    <col min="5393" max="5393" width="13.7109375" bestFit="1" customWidth="1"/>
    <col min="5630" max="5630" width="59.5703125" customWidth="1"/>
    <col min="5631" max="5631" width="10.7109375" customWidth="1"/>
    <col min="5632" max="5633" width="7.85546875" customWidth="1"/>
    <col min="5634" max="5634" width="8" customWidth="1"/>
    <col min="5635" max="5640" width="7.7109375" customWidth="1"/>
    <col min="5641" max="5643" width="0" hidden="1" customWidth="1"/>
    <col min="5644" max="5644" width="10.7109375" customWidth="1"/>
    <col min="5645" max="5646" width="9.7109375" customWidth="1"/>
    <col min="5649" max="5649" width="13.7109375" bestFit="1" customWidth="1"/>
    <col min="5886" max="5886" width="59.5703125" customWidth="1"/>
    <col min="5887" max="5887" width="10.7109375" customWidth="1"/>
    <col min="5888" max="5889" width="7.85546875" customWidth="1"/>
    <col min="5890" max="5890" width="8" customWidth="1"/>
    <col min="5891" max="5896" width="7.7109375" customWidth="1"/>
    <col min="5897" max="5899" width="0" hidden="1" customWidth="1"/>
    <col min="5900" max="5900" width="10.7109375" customWidth="1"/>
    <col min="5901" max="5902" width="9.7109375" customWidth="1"/>
    <col min="5905" max="5905" width="13.7109375" bestFit="1" customWidth="1"/>
    <col min="6142" max="6142" width="59.5703125" customWidth="1"/>
    <col min="6143" max="6143" width="10.7109375" customWidth="1"/>
    <col min="6144" max="6145" width="7.85546875" customWidth="1"/>
    <col min="6146" max="6146" width="8" customWidth="1"/>
    <col min="6147" max="6152" width="7.7109375" customWidth="1"/>
    <col min="6153" max="6155" width="0" hidden="1" customWidth="1"/>
    <col min="6156" max="6156" width="10.7109375" customWidth="1"/>
    <col min="6157" max="6158" width="9.7109375" customWidth="1"/>
    <col min="6161" max="6161" width="13.7109375" bestFit="1" customWidth="1"/>
    <col min="6398" max="6398" width="59.5703125" customWidth="1"/>
    <col min="6399" max="6399" width="10.7109375" customWidth="1"/>
    <col min="6400" max="6401" width="7.85546875" customWidth="1"/>
    <col min="6402" max="6402" width="8" customWidth="1"/>
    <col min="6403" max="6408" width="7.7109375" customWidth="1"/>
    <col min="6409" max="6411" width="0" hidden="1" customWidth="1"/>
    <col min="6412" max="6412" width="10.7109375" customWidth="1"/>
    <col min="6413" max="6414" width="9.7109375" customWidth="1"/>
    <col min="6417" max="6417" width="13.7109375" bestFit="1" customWidth="1"/>
    <col min="6654" max="6654" width="59.5703125" customWidth="1"/>
    <col min="6655" max="6655" width="10.7109375" customWidth="1"/>
    <col min="6656" max="6657" width="7.85546875" customWidth="1"/>
    <col min="6658" max="6658" width="8" customWidth="1"/>
    <col min="6659" max="6664" width="7.7109375" customWidth="1"/>
    <col min="6665" max="6667" width="0" hidden="1" customWidth="1"/>
    <col min="6668" max="6668" width="10.7109375" customWidth="1"/>
    <col min="6669" max="6670" width="9.7109375" customWidth="1"/>
    <col min="6673" max="6673" width="13.7109375" bestFit="1" customWidth="1"/>
    <col min="6910" max="6910" width="59.5703125" customWidth="1"/>
    <col min="6911" max="6911" width="10.7109375" customWidth="1"/>
    <col min="6912" max="6913" width="7.85546875" customWidth="1"/>
    <col min="6914" max="6914" width="8" customWidth="1"/>
    <col min="6915" max="6920" width="7.7109375" customWidth="1"/>
    <col min="6921" max="6923" width="0" hidden="1" customWidth="1"/>
    <col min="6924" max="6924" width="10.7109375" customWidth="1"/>
    <col min="6925" max="6926" width="9.7109375" customWidth="1"/>
    <col min="6929" max="6929" width="13.7109375" bestFit="1" customWidth="1"/>
    <col min="7166" max="7166" width="59.5703125" customWidth="1"/>
    <col min="7167" max="7167" width="10.7109375" customWidth="1"/>
    <col min="7168" max="7169" width="7.85546875" customWidth="1"/>
    <col min="7170" max="7170" width="8" customWidth="1"/>
    <col min="7171" max="7176" width="7.7109375" customWidth="1"/>
    <col min="7177" max="7179" width="0" hidden="1" customWidth="1"/>
    <col min="7180" max="7180" width="10.7109375" customWidth="1"/>
    <col min="7181" max="7182" width="9.7109375" customWidth="1"/>
    <col min="7185" max="7185" width="13.7109375" bestFit="1" customWidth="1"/>
    <col min="7422" max="7422" width="59.5703125" customWidth="1"/>
    <col min="7423" max="7423" width="10.7109375" customWidth="1"/>
    <col min="7424" max="7425" width="7.85546875" customWidth="1"/>
    <col min="7426" max="7426" width="8" customWidth="1"/>
    <col min="7427" max="7432" width="7.7109375" customWidth="1"/>
    <col min="7433" max="7435" width="0" hidden="1" customWidth="1"/>
    <col min="7436" max="7436" width="10.7109375" customWidth="1"/>
    <col min="7437" max="7438" width="9.7109375" customWidth="1"/>
    <col min="7441" max="7441" width="13.7109375" bestFit="1" customWidth="1"/>
    <col min="7678" max="7678" width="59.5703125" customWidth="1"/>
    <col min="7679" max="7679" width="10.7109375" customWidth="1"/>
    <col min="7680" max="7681" width="7.85546875" customWidth="1"/>
    <col min="7682" max="7682" width="8" customWidth="1"/>
    <col min="7683" max="7688" width="7.7109375" customWidth="1"/>
    <col min="7689" max="7691" width="0" hidden="1" customWidth="1"/>
    <col min="7692" max="7692" width="10.7109375" customWidth="1"/>
    <col min="7693" max="7694" width="9.7109375" customWidth="1"/>
    <col min="7697" max="7697" width="13.7109375" bestFit="1" customWidth="1"/>
    <col min="7934" max="7934" width="59.5703125" customWidth="1"/>
    <col min="7935" max="7935" width="10.7109375" customWidth="1"/>
    <col min="7936" max="7937" width="7.85546875" customWidth="1"/>
    <col min="7938" max="7938" width="8" customWidth="1"/>
    <col min="7939" max="7944" width="7.7109375" customWidth="1"/>
    <col min="7945" max="7947" width="0" hidden="1" customWidth="1"/>
    <col min="7948" max="7948" width="10.7109375" customWidth="1"/>
    <col min="7949" max="7950" width="9.7109375" customWidth="1"/>
    <col min="7953" max="7953" width="13.7109375" bestFit="1" customWidth="1"/>
    <col min="8190" max="8190" width="59.5703125" customWidth="1"/>
    <col min="8191" max="8191" width="10.7109375" customWidth="1"/>
    <col min="8192" max="8193" width="7.85546875" customWidth="1"/>
    <col min="8194" max="8194" width="8" customWidth="1"/>
    <col min="8195" max="8200" width="7.7109375" customWidth="1"/>
    <col min="8201" max="8203" width="0" hidden="1" customWidth="1"/>
    <col min="8204" max="8204" width="10.7109375" customWidth="1"/>
    <col min="8205" max="8206" width="9.7109375" customWidth="1"/>
    <col min="8209" max="8209" width="13.7109375" bestFit="1" customWidth="1"/>
    <col min="8446" max="8446" width="59.5703125" customWidth="1"/>
    <col min="8447" max="8447" width="10.7109375" customWidth="1"/>
    <col min="8448" max="8449" width="7.85546875" customWidth="1"/>
    <col min="8450" max="8450" width="8" customWidth="1"/>
    <col min="8451" max="8456" width="7.7109375" customWidth="1"/>
    <col min="8457" max="8459" width="0" hidden="1" customWidth="1"/>
    <col min="8460" max="8460" width="10.7109375" customWidth="1"/>
    <col min="8461" max="8462" width="9.7109375" customWidth="1"/>
    <col min="8465" max="8465" width="13.7109375" bestFit="1" customWidth="1"/>
    <col min="8702" max="8702" width="59.5703125" customWidth="1"/>
    <col min="8703" max="8703" width="10.7109375" customWidth="1"/>
    <col min="8704" max="8705" width="7.85546875" customWidth="1"/>
    <col min="8706" max="8706" width="8" customWidth="1"/>
    <col min="8707" max="8712" width="7.7109375" customWidth="1"/>
    <col min="8713" max="8715" width="0" hidden="1" customWidth="1"/>
    <col min="8716" max="8716" width="10.7109375" customWidth="1"/>
    <col min="8717" max="8718" width="9.7109375" customWidth="1"/>
    <col min="8721" max="8721" width="13.7109375" bestFit="1" customWidth="1"/>
    <col min="8958" max="8958" width="59.5703125" customWidth="1"/>
    <col min="8959" max="8959" width="10.7109375" customWidth="1"/>
    <col min="8960" max="8961" width="7.85546875" customWidth="1"/>
    <col min="8962" max="8962" width="8" customWidth="1"/>
    <col min="8963" max="8968" width="7.7109375" customWidth="1"/>
    <col min="8969" max="8971" width="0" hidden="1" customWidth="1"/>
    <col min="8972" max="8972" width="10.7109375" customWidth="1"/>
    <col min="8973" max="8974" width="9.7109375" customWidth="1"/>
    <col min="8977" max="8977" width="13.7109375" bestFit="1" customWidth="1"/>
    <col min="9214" max="9214" width="59.5703125" customWidth="1"/>
    <col min="9215" max="9215" width="10.7109375" customWidth="1"/>
    <col min="9216" max="9217" width="7.85546875" customWidth="1"/>
    <col min="9218" max="9218" width="8" customWidth="1"/>
    <col min="9219" max="9224" width="7.7109375" customWidth="1"/>
    <col min="9225" max="9227" width="0" hidden="1" customWidth="1"/>
    <col min="9228" max="9228" width="10.7109375" customWidth="1"/>
    <col min="9229" max="9230" width="9.7109375" customWidth="1"/>
    <col min="9233" max="9233" width="13.7109375" bestFit="1" customWidth="1"/>
    <col min="9470" max="9470" width="59.5703125" customWidth="1"/>
    <col min="9471" max="9471" width="10.7109375" customWidth="1"/>
    <col min="9472" max="9473" width="7.85546875" customWidth="1"/>
    <col min="9474" max="9474" width="8" customWidth="1"/>
    <col min="9475" max="9480" width="7.7109375" customWidth="1"/>
    <col min="9481" max="9483" width="0" hidden="1" customWidth="1"/>
    <col min="9484" max="9484" width="10.7109375" customWidth="1"/>
    <col min="9485" max="9486" width="9.7109375" customWidth="1"/>
    <col min="9489" max="9489" width="13.7109375" bestFit="1" customWidth="1"/>
    <col min="9726" max="9726" width="59.5703125" customWidth="1"/>
    <col min="9727" max="9727" width="10.7109375" customWidth="1"/>
    <col min="9728" max="9729" width="7.85546875" customWidth="1"/>
    <col min="9730" max="9730" width="8" customWidth="1"/>
    <col min="9731" max="9736" width="7.7109375" customWidth="1"/>
    <col min="9737" max="9739" width="0" hidden="1" customWidth="1"/>
    <col min="9740" max="9740" width="10.7109375" customWidth="1"/>
    <col min="9741" max="9742" width="9.7109375" customWidth="1"/>
    <col min="9745" max="9745" width="13.7109375" bestFit="1" customWidth="1"/>
    <col min="9982" max="9982" width="59.5703125" customWidth="1"/>
    <col min="9983" max="9983" width="10.7109375" customWidth="1"/>
    <col min="9984" max="9985" width="7.85546875" customWidth="1"/>
    <col min="9986" max="9986" width="8" customWidth="1"/>
    <col min="9987" max="9992" width="7.7109375" customWidth="1"/>
    <col min="9993" max="9995" width="0" hidden="1" customWidth="1"/>
    <col min="9996" max="9996" width="10.7109375" customWidth="1"/>
    <col min="9997" max="9998" width="9.7109375" customWidth="1"/>
    <col min="10001" max="10001" width="13.7109375" bestFit="1" customWidth="1"/>
    <col min="10238" max="10238" width="59.5703125" customWidth="1"/>
    <col min="10239" max="10239" width="10.7109375" customWidth="1"/>
    <col min="10240" max="10241" width="7.85546875" customWidth="1"/>
    <col min="10242" max="10242" width="8" customWidth="1"/>
    <col min="10243" max="10248" width="7.7109375" customWidth="1"/>
    <col min="10249" max="10251" width="0" hidden="1" customWidth="1"/>
    <col min="10252" max="10252" width="10.7109375" customWidth="1"/>
    <col min="10253" max="10254" width="9.7109375" customWidth="1"/>
    <col min="10257" max="10257" width="13.7109375" bestFit="1" customWidth="1"/>
    <col min="10494" max="10494" width="59.5703125" customWidth="1"/>
    <col min="10495" max="10495" width="10.7109375" customWidth="1"/>
    <col min="10496" max="10497" width="7.85546875" customWidth="1"/>
    <col min="10498" max="10498" width="8" customWidth="1"/>
    <col min="10499" max="10504" width="7.7109375" customWidth="1"/>
    <col min="10505" max="10507" width="0" hidden="1" customWidth="1"/>
    <col min="10508" max="10508" width="10.7109375" customWidth="1"/>
    <col min="10509" max="10510" width="9.7109375" customWidth="1"/>
    <col min="10513" max="10513" width="13.7109375" bestFit="1" customWidth="1"/>
    <col min="10750" max="10750" width="59.5703125" customWidth="1"/>
    <col min="10751" max="10751" width="10.7109375" customWidth="1"/>
    <col min="10752" max="10753" width="7.85546875" customWidth="1"/>
    <col min="10754" max="10754" width="8" customWidth="1"/>
    <col min="10755" max="10760" width="7.7109375" customWidth="1"/>
    <col min="10761" max="10763" width="0" hidden="1" customWidth="1"/>
    <col min="10764" max="10764" width="10.7109375" customWidth="1"/>
    <col min="10765" max="10766" width="9.7109375" customWidth="1"/>
    <col min="10769" max="10769" width="13.7109375" bestFit="1" customWidth="1"/>
    <col min="11006" max="11006" width="59.5703125" customWidth="1"/>
    <col min="11007" max="11007" width="10.7109375" customWidth="1"/>
    <col min="11008" max="11009" width="7.85546875" customWidth="1"/>
    <col min="11010" max="11010" width="8" customWidth="1"/>
    <col min="11011" max="11016" width="7.7109375" customWidth="1"/>
    <col min="11017" max="11019" width="0" hidden="1" customWidth="1"/>
    <col min="11020" max="11020" width="10.7109375" customWidth="1"/>
    <col min="11021" max="11022" width="9.7109375" customWidth="1"/>
    <col min="11025" max="11025" width="13.7109375" bestFit="1" customWidth="1"/>
    <col min="11262" max="11262" width="59.5703125" customWidth="1"/>
    <col min="11263" max="11263" width="10.7109375" customWidth="1"/>
    <col min="11264" max="11265" width="7.85546875" customWidth="1"/>
    <col min="11266" max="11266" width="8" customWidth="1"/>
    <col min="11267" max="11272" width="7.7109375" customWidth="1"/>
    <col min="11273" max="11275" width="0" hidden="1" customWidth="1"/>
    <col min="11276" max="11276" width="10.7109375" customWidth="1"/>
    <col min="11277" max="11278" width="9.7109375" customWidth="1"/>
    <col min="11281" max="11281" width="13.7109375" bestFit="1" customWidth="1"/>
    <col min="11518" max="11518" width="59.5703125" customWidth="1"/>
    <col min="11519" max="11519" width="10.7109375" customWidth="1"/>
    <col min="11520" max="11521" width="7.85546875" customWidth="1"/>
    <col min="11522" max="11522" width="8" customWidth="1"/>
    <col min="11523" max="11528" width="7.7109375" customWidth="1"/>
    <col min="11529" max="11531" width="0" hidden="1" customWidth="1"/>
    <col min="11532" max="11532" width="10.7109375" customWidth="1"/>
    <col min="11533" max="11534" width="9.7109375" customWidth="1"/>
    <col min="11537" max="11537" width="13.7109375" bestFit="1" customWidth="1"/>
    <col min="11774" max="11774" width="59.5703125" customWidth="1"/>
    <col min="11775" max="11775" width="10.7109375" customWidth="1"/>
    <col min="11776" max="11777" width="7.85546875" customWidth="1"/>
    <col min="11778" max="11778" width="8" customWidth="1"/>
    <col min="11779" max="11784" width="7.7109375" customWidth="1"/>
    <col min="11785" max="11787" width="0" hidden="1" customWidth="1"/>
    <col min="11788" max="11788" width="10.7109375" customWidth="1"/>
    <col min="11789" max="11790" width="9.7109375" customWidth="1"/>
    <col min="11793" max="11793" width="13.7109375" bestFit="1" customWidth="1"/>
    <col min="12030" max="12030" width="59.5703125" customWidth="1"/>
    <col min="12031" max="12031" width="10.7109375" customWidth="1"/>
    <col min="12032" max="12033" width="7.85546875" customWidth="1"/>
    <col min="12034" max="12034" width="8" customWidth="1"/>
    <col min="12035" max="12040" width="7.7109375" customWidth="1"/>
    <col min="12041" max="12043" width="0" hidden="1" customWidth="1"/>
    <col min="12044" max="12044" width="10.7109375" customWidth="1"/>
    <col min="12045" max="12046" width="9.7109375" customWidth="1"/>
    <col min="12049" max="12049" width="13.7109375" bestFit="1" customWidth="1"/>
    <col min="12286" max="12286" width="59.5703125" customWidth="1"/>
    <col min="12287" max="12287" width="10.7109375" customWidth="1"/>
    <col min="12288" max="12289" width="7.85546875" customWidth="1"/>
    <col min="12290" max="12290" width="8" customWidth="1"/>
    <col min="12291" max="12296" width="7.7109375" customWidth="1"/>
    <col min="12297" max="12299" width="0" hidden="1" customWidth="1"/>
    <col min="12300" max="12300" width="10.7109375" customWidth="1"/>
    <col min="12301" max="12302" width="9.7109375" customWidth="1"/>
    <col min="12305" max="12305" width="13.7109375" bestFit="1" customWidth="1"/>
    <col min="12542" max="12542" width="59.5703125" customWidth="1"/>
    <col min="12543" max="12543" width="10.7109375" customWidth="1"/>
    <col min="12544" max="12545" width="7.85546875" customWidth="1"/>
    <col min="12546" max="12546" width="8" customWidth="1"/>
    <col min="12547" max="12552" width="7.7109375" customWidth="1"/>
    <col min="12553" max="12555" width="0" hidden="1" customWidth="1"/>
    <col min="12556" max="12556" width="10.7109375" customWidth="1"/>
    <col min="12557" max="12558" width="9.7109375" customWidth="1"/>
    <col min="12561" max="12561" width="13.7109375" bestFit="1" customWidth="1"/>
    <col min="12798" max="12798" width="59.5703125" customWidth="1"/>
    <col min="12799" max="12799" width="10.7109375" customWidth="1"/>
    <col min="12800" max="12801" width="7.85546875" customWidth="1"/>
    <col min="12802" max="12802" width="8" customWidth="1"/>
    <col min="12803" max="12808" width="7.7109375" customWidth="1"/>
    <col min="12809" max="12811" width="0" hidden="1" customWidth="1"/>
    <col min="12812" max="12812" width="10.7109375" customWidth="1"/>
    <col min="12813" max="12814" width="9.7109375" customWidth="1"/>
    <col min="12817" max="12817" width="13.7109375" bestFit="1" customWidth="1"/>
    <col min="13054" max="13054" width="59.5703125" customWidth="1"/>
    <col min="13055" max="13055" width="10.7109375" customWidth="1"/>
    <col min="13056" max="13057" width="7.85546875" customWidth="1"/>
    <col min="13058" max="13058" width="8" customWidth="1"/>
    <col min="13059" max="13064" width="7.7109375" customWidth="1"/>
    <col min="13065" max="13067" width="0" hidden="1" customWidth="1"/>
    <col min="13068" max="13068" width="10.7109375" customWidth="1"/>
    <col min="13069" max="13070" width="9.7109375" customWidth="1"/>
    <col min="13073" max="13073" width="13.7109375" bestFit="1" customWidth="1"/>
    <col min="13310" max="13310" width="59.5703125" customWidth="1"/>
    <col min="13311" max="13311" width="10.7109375" customWidth="1"/>
    <col min="13312" max="13313" width="7.85546875" customWidth="1"/>
    <col min="13314" max="13314" width="8" customWidth="1"/>
    <col min="13315" max="13320" width="7.7109375" customWidth="1"/>
    <col min="13321" max="13323" width="0" hidden="1" customWidth="1"/>
    <col min="13324" max="13324" width="10.7109375" customWidth="1"/>
    <col min="13325" max="13326" width="9.7109375" customWidth="1"/>
    <col min="13329" max="13329" width="13.7109375" bestFit="1" customWidth="1"/>
    <col min="13566" max="13566" width="59.5703125" customWidth="1"/>
    <col min="13567" max="13567" width="10.7109375" customWidth="1"/>
    <col min="13568" max="13569" width="7.85546875" customWidth="1"/>
    <col min="13570" max="13570" width="8" customWidth="1"/>
    <col min="13571" max="13576" width="7.7109375" customWidth="1"/>
    <col min="13577" max="13579" width="0" hidden="1" customWidth="1"/>
    <col min="13580" max="13580" width="10.7109375" customWidth="1"/>
    <col min="13581" max="13582" width="9.7109375" customWidth="1"/>
    <col min="13585" max="13585" width="13.7109375" bestFit="1" customWidth="1"/>
    <col min="13822" max="13822" width="59.5703125" customWidth="1"/>
    <col min="13823" max="13823" width="10.7109375" customWidth="1"/>
    <col min="13824" max="13825" width="7.85546875" customWidth="1"/>
    <col min="13826" max="13826" width="8" customWidth="1"/>
    <col min="13827" max="13832" width="7.7109375" customWidth="1"/>
    <col min="13833" max="13835" width="0" hidden="1" customWidth="1"/>
    <col min="13836" max="13836" width="10.7109375" customWidth="1"/>
    <col min="13837" max="13838" width="9.7109375" customWidth="1"/>
    <col min="13841" max="13841" width="13.7109375" bestFit="1" customWidth="1"/>
    <col min="14078" max="14078" width="59.5703125" customWidth="1"/>
    <col min="14079" max="14079" width="10.7109375" customWidth="1"/>
    <col min="14080" max="14081" width="7.85546875" customWidth="1"/>
    <col min="14082" max="14082" width="8" customWidth="1"/>
    <col min="14083" max="14088" width="7.7109375" customWidth="1"/>
    <col min="14089" max="14091" width="0" hidden="1" customWidth="1"/>
    <col min="14092" max="14092" width="10.7109375" customWidth="1"/>
    <col min="14093" max="14094" width="9.7109375" customWidth="1"/>
    <col min="14097" max="14097" width="13.7109375" bestFit="1" customWidth="1"/>
    <col min="14334" max="14334" width="59.5703125" customWidth="1"/>
    <col min="14335" max="14335" width="10.7109375" customWidth="1"/>
    <col min="14336" max="14337" width="7.85546875" customWidth="1"/>
    <col min="14338" max="14338" width="8" customWidth="1"/>
    <col min="14339" max="14344" width="7.7109375" customWidth="1"/>
    <col min="14345" max="14347" width="0" hidden="1" customWidth="1"/>
    <col min="14348" max="14348" width="10.7109375" customWidth="1"/>
    <col min="14349" max="14350" width="9.7109375" customWidth="1"/>
    <col min="14353" max="14353" width="13.7109375" bestFit="1" customWidth="1"/>
    <col min="14590" max="14590" width="59.5703125" customWidth="1"/>
    <col min="14591" max="14591" width="10.7109375" customWidth="1"/>
    <col min="14592" max="14593" width="7.85546875" customWidth="1"/>
    <col min="14594" max="14594" width="8" customWidth="1"/>
    <col min="14595" max="14600" width="7.7109375" customWidth="1"/>
    <col min="14601" max="14603" width="0" hidden="1" customWidth="1"/>
    <col min="14604" max="14604" width="10.7109375" customWidth="1"/>
    <col min="14605" max="14606" width="9.7109375" customWidth="1"/>
    <col min="14609" max="14609" width="13.7109375" bestFit="1" customWidth="1"/>
    <col min="14846" max="14846" width="59.5703125" customWidth="1"/>
    <col min="14847" max="14847" width="10.7109375" customWidth="1"/>
    <col min="14848" max="14849" width="7.85546875" customWidth="1"/>
    <col min="14850" max="14850" width="8" customWidth="1"/>
    <col min="14851" max="14856" width="7.7109375" customWidth="1"/>
    <col min="14857" max="14859" width="0" hidden="1" customWidth="1"/>
    <col min="14860" max="14860" width="10.7109375" customWidth="1"/>
    <col min="14861" max="14862" width="9.7109375" customWidth="1"/>
    <col min="14865" max="14865" width="13.7109375" bestFit="1" customWidth="1"/>
    <col min="15102" max="15102" width="59.5703125" customWidth="1"/>
    <col min="15103" max="15103" width="10.7109375" customWidth="1"/>
    <col min="15104" max="15105" width="7.85546875" customWidth="1"/>
    <col min="15106" max="15106" width="8" customWidth="1"/>
    <col min="15107" max="15112" width="7.7109375" customWidth="1"/>
    <col min="15113" max="15115" width="0" hidden="1" customWidth="1"/>
    <col min="15116" max="15116" width="10.7109375" customWidth="1"/>
    <col min="15117" max="15118" width="9.7109375" customWidth="1"/>
    <col min="15121" max="15121" width="13.7109375" bestFit="1" customWidth="1"/>
    <col min="15358" max="15358" width="59.5703125" customWidth="1"/>
    <col min="15359" max="15359" width="10.7109375" customWidth="1"/>
    <col min="15360" max="15361" width="7.85546875" customWidth="1"/>
    <col min="15362" max="15362" width="8" customWidth="1"/>
    <col min="15363" max="15368" width="7.7109375" customWidth="1"/>
    <col min="15369" max="15371" width="0" hidden="1" customWidth="1"/>
    <col min="15372" max="15372" width="10.7109375" customWidth="1"/>
    <col min="15373" max="15374" width="9.7109375" customWidth="1"/>
    <col min="15377" max="15377" width="13.7109375" bestFit="1" customWidth="1"/>
    <col min="15614" max="15614" width="59.5703125" customWidth="1"/>
    <col min="15615" max="15615" width="10.7109375" customWidth="1"/>
    <col min="15616" max="15617" width="7.85546875" customWidth="1"/>
    <col min="15618" max="15618" width="8" customWidth="1"/>
    <col min="15619" max="15624" width="7.7109375" customWidth="1"/>
    <col min="15625" max="15627" width="0" hidden="1" customWidth="1"/>
    <col min="15628" max="15628" width="10.7109375" customWidth="1"/>
    <col min="15629" max="15630" width="9.7109375" customWidth="1"/>
    <col min="15633" max="15633" width="13.7109375" bestFit="1" customWidth="1"/>
    <col min="15870" max="15870" width="59.5703125" customWidth="1"/>
    <col min="15871" max="15871" width="10.7109375" customWidth="1"/>
    <col min="15872" max="15873" width="7.85546875" customWidth="1"/>
    <col min="15874" max="15874" width="8" customWidth="1"/>
    <col min="15875" max="15880" width="7.7109375" customWidth="1"/>
    <col min="15881" max="15883" width="0" hidden="1" customWidth="1"/>
    <col min="15884" max="15884" width="10.7109375" customWidth="1"/>
    <col min="15885" max="15886" width="9.7109375" customWidth="1"/>
    <col min="15889" max="15889" width="13.7109375" bestFit="1" customWidth="1"/>
    <col min="16126" max="16126" width="59.5703125" customWidth="1"/>
    <col min="16127" max="16127" width="10.7109375" customWidth="1"/>
    <col min="16128" max="16129" width="7.85546875" customWidth="1"/>
    <col min="16130" max="16130" width="8" customWidth="1"/>
    <col min="16131" max="16136" width="7.7109375" customWidth="1"/>
    <col min="16137" max="16139" width="0" hidden="1" customWidth="1"/>
    <col min="16140" max="16140" width="10.7109375" customWidth="1"/>
    <col min="16141" max="16142" width="9.7109375" customWidth="1"/>
    <col min="16145" max="16145" width="13.7109375" bestFit="1" customWidth="1"/>
  </cols>
  <sheetData>
    <row r="1" spans="1:18" x14ac:dyDescent="0.25"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</row>
    <row r="2" spans="1:18" ht="15.75" x14ac:dyDescent="0.25">
      <c r="B2" s="36" t="s">
        <v>59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8" ht="16.5" customHeight="1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8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1"/>
      <c r="Q4" s="1"/>
      <c r="R4" s="1"/>
    </row>
    <row r="5" spans="1:18" ht="21" customHeight="1" x14ac:dyDescent="0.25">
      <c r="B5" s="39" t="s">
        <v>1</v>
      </c>
      <c r="C5" s="31" t="s">
        <v>58</v>
      </c>
      <c r="D5" s="41" t="s">
        <v>2</v>
      </c>
      <c r="E5" s="42"/>
      <c r="F5" s="42"/>
      <c r="G5" s="42"/>
      <c r="H5" s="42"/>
      <c r="I5" s="42"/>
      <c r="J5" s="42"/>
      <c r="K5" s="42"/>
      <c r="L5" s="43"/>
      <c r="M5" s="44" t="s">
        <v>41</v>
      </c>
      <c r="N5" s="45"/>
      <c r="P5" s="1"/>
      <c r="Q5" s="1"/>
      <c r="R5" s="1"/>
    </row>
    <row r="6" spans="1:18" ht="31.5" customHeight="1" x14ac:dyDescent="0.25">
      <c r="A6" s="1"/>
      <c r="B6" s="40"/>
      <c r="C6" s="4" t="s">
        <v>53</v>
      </c>
      <c r="D6" s="4" t="s">
        <v>42</v>
      </c>
      <c r="E6" s="4" t="s">
        <v>43</v>
      </c>
      <c r="F6" s="4" t="s">
        <v>44</v>
      </c>
      <c r="G6" s="4" t="s">
        <v>45</v>
      </c>
      <c r="H6" s="4" t="s">
        <v>46</v>
      </c>
      <c r="I6" s="4" t="s">
        <v>47</v>
      </c>
      <c r="J6" s="4" t="s">
        <v>48</v>
      </c>
      <c r="K6" s="4" t="s">
        <v>49</v>
      </c>
      <c r="L6" s="4" t="s">
        <v>54</v>
      </c>
      <c r="M6" s="32" t="s">
        <v>5</v>
      </c>
      <c r="N6" s="33" t="s">
        <v>4</v>
      </c>
      <c r="P6" s="1"/>
      <c r="Q6" s="1"/>
      <c r="R6" s="1"/>
    </row>
    <row r="7" spans="1:18" ht="21" customHeight="1" x14ac:dyDescent="0.25">
      <c r="A7" s="1"/>
      <c r="B7" s="8" t="s">
        <v>50</v>
      </c>
      <c r="C7" s="9">
        <f>+C8+C40</f>
        <v>3067.9359999999997</v>
      </c>
      <c r="D7" s="9">
        <f>+D8+D40</f>
        <v>414.77870000000007</v>
      </c>
      <c r="E7" s="9">
        <f t="shared" ref="E7:K7" si="0">+E8+E40</f>
        <v>320.23020000000002</v>
      </c>
      <c r="F7" s="9">
        <f t="shared" si="0"/>
        <v>362.80039999999997</v>
      </c>
      <c r="G7" s="9">
        <f t="shared" si="0"/>
        <v>597.17500000000007</v>
      </c>
      <c r="H7" s="9">
        <f t="shared" si="0"/>
        <v>490.37040000000007</v>
      </c>
      <c r="I7" s="9">
        <f t="shared" si="0"/>
        <v>378.87169999999998</v>
      </c>
      <c r="J7" s="9">
        <f t="shared" si="0"/>
        <v>393.57030000000009</v>
      </c>
      <c r="K7" s="9">
        <f t="shared" si="0"/>
        <v>359.68510000000009</v>
      </c>
      <c r="L7" s="9">
        <f>SUM(D7:K7)</f>
        <v>3317.4818000000009</v>
      </c>
      <c r="M7" s="10">
        <f>+L7-C7</f>
        <v>249.54580000000124</v>
      </c>
      <c r="N7" s="34">
        <f>+M7/C7*100</f>
        <v>8.1339962763239271</v>
      </c>
      <c r="O7" s="51"/>
      <c r="P7" s="13"/>
      <c r="Q7" s="13"/>
      <c r="R7" s="1"/>
    </row>
    <row r="8" spans="1:18" ht="21" customHeight="1" x14ac:dyDescent="0.25">
      <c r="A8" s="1"/>
      <c r="B8" s="14" t="s">
        <v>7</v>
      </c>
      <c r="C8" s="15">
        <f>+C9+C12+C16+C17+C24+C32</f>
        <v>2954.6632999999997</v>
      </c>
      <c r="D8" s="15">
        <f>+D9+D12+D16+D17+D24+D32</f>
        <v>399.70040000000006</v>
      </c>
      <c r="E8" s="15">
        <f t="shared" ref="E8:K8" si="1">+E9+E12+E16+E17+E24+E32</f>
        <v>303.59010000000001</v>
      </c>
      <c r="F8" s="15">
        <f t="shared" si="1"/>
        <v>340.80299999999994</v>
      </c>
      <c r="G8" s="15">
        <f t="shared" si="1"/>
        <v>582.19140000000004</v>
      </c>
      <c r="H8" s="15">
        <f t="shared" si="1"/>
        <v>470.43550000000005</v>
      </c>
      <c r="I8" s="15">
        <f t="shared" si="1"/>
        <v>361.75569999999999</v>
      </c>
      <c r="J8" s="15">
        <f t="shared" si="1"/>
        <v>338.32430000000005</v>
      </c>
      <c r="K8" s="15">
        <f t="shared" si="1"/>
        <v>332.77640000000008</v>
      </c>
      <c r="L8" s="15">
        <f>SUM(D8:K8)</f>
        <v>3129.5768000000007</v>
      </c>
      <c r="M8" s="15">
        <f>+L8-C8</f>
        <v>174.91350000000102</v>
      </c>
      <c r="N8" s="17">
        <f>+M8/C8*100</f>
        <v>5.919913108204276</v>
      </c>
      <c r="O8" s="51"/>
      <c r="P8" s="13"/>
      <c r="Q8" s="13"/>
      <c r="R8" s="13"/>
    </row>
    <row r="9" spans="1:18" ht="21" customHeight="1" x14ac:dyDescent="0.25">
      <c r="A9" s="1"/>
      <c r="B9" s="18" t="s">
        <v>8</v>
      </c>
      <c r="C9" s="15">
        <f>SUM(C10:C11)</f>
        <v>1236.5626999999999</v>
      </c>
      <c r="D9" s="15">
        <f>SUM(D10:D11)</f>
        <v>175.58510000000001</v>
      </c>
      <c r="E9" s="15">
        <f t="shared" ref="E9:K9" si="2">SUM(E10:E11)</f>
        <v>147.51670000000001</v>
      </c>
      <c r="F9" s="15">
        <f t="shared" si="2"/>
        <v>160.75700000000001</v>
      </c>
      <c r="G9" s="15">
        <f t="shared" si="2"/>
        <v>153.71420000000001</v>
      </c>
      <c r="H9" s="15">
        <f t="shared" si="2"/>
        <v>164.67450000000002</v>
      </c>
      <c r="I9" s="15">
        <f t="shared" si="2"/>
        <v>160.87790000000001</v>
      </c>
      <c r="J9" s="15">
        <f t="shared" si="2"/>
        <v>153.77090000000004</v>
      </c>
      <c r="K9" s="15">
        <f t="shared" si="2"/>
        <v>159.94290000000001</v>
      </c>
      <c r="L9" s="15">
        <f>SUM(D9:K9)</f>
        <v>1276.8392000000001</v>
      </c>
      <c r="M9" s="15">
        <f>+L9-C9</f>
        <v>40.276500000000169</v>
      </c>
      <c r="N9" s="17">
        <f>+M9/C9*100</f>
        <v>3.2571336657656076</v>
      </c>
      <c r="O9" s="51"/>
      <c r="P9" s="13"/>
      <c r="Q9" s="13"/>
      <c r="R9" s="13"/>
    </row>
    <row r="10" spans="1:18" ht="12.75" customHeight="1" x14ac:dyDescent="0.25">
      <c r="A10" s="1"/>
      <c r="B10" s="19" t="s">
        <v>9</v>
      </c>
      <c r="C10" s="20">
        <v>597.32640000000004</v>
      </c>
      <c r="D10" s="20">
        <v>93.400300000000016</v>
      </c>
      <c r="E10" s="20">
        <v>73.648800000000008</v>
      </c>
      <c r="F10" s="20">
        <v>71.001000000000005</v>
      </c>
      <c r="G10" s="20">
        <v>77.716400000000021</v>
      </c>
      <c r="H10" s="20">
        <v>76.726399999999998</v>
      </c>
      <c r="I10" s="20">
        <v>75.608500000000021</v>
      </c>
      <c r="J10" s="20">
        <v>72.349800000000016</v>
      </c>
      <c r="K10" s="20">
        <v>73.254700000000014</v>
      </c>
      <c r="L10" s="20">
        <f>SUM(D10:K10)</f>
        <v>613.70590000000016</v>
      </c>
      <c r="M10" s="20">
        <f>+L10-C10</f>
        <v>16.379500000000121</v>
      </c>
      <c r="N10" s="22">
        <f>+M10/C10*100</f>
        <v>2.7421356230027869</v>
      </c>
      <c r="O10" s="51"/>
      <c r="P10" s="13"/>
      <c r="Q10" s="13"/>
      <c r="R10" s="13"/>
    </row>
    <row r="11" spans="1:18" ht="12.75" customHeight="1" x14ac:dyDescent="0.25">
      <c r="A11" s="1"/>
      <c r="B11" s="19" t="s">
        <v>10</v>
      </c>
      <c r="C11" s="20">
        <v>639.23630000000003</v>
      </c>
      <c r="D11" s="20">
        <v>82.18480000000001</v>
      </c>
      <c r="E11" s="20">
        <v>73.867899999999992</v>
      </c>
      <c r="F11" s="20">
        <v>89.756</v>
      </c>
      <c r="G11" s="20">
        <v>75.997799999999998</v>
      </c>
      <c r="H11" s="20">
        <v>87.948100000000011</v>
      </c>
      <c r="I11" s="20">
        <v>85.269400000000005</v>
      </c>
      <c r="J11" s="20">
        <v>81.42110000000001</v>
      </c>
      <c r="K11" s="20">
        <v>86.688199999999995</v>
      </c>
      <c r="L11" s="20">
        <f>SUM(D11:K11)</f>
        <v>663.13329999999996</v>
      </c>
      <c r="M11" s="20">
        <f>+L11-C11</f>
        <v>23.896999999999935</v>
      </c>
      <c r="N11" s="22">
        <f>+M11/C11*100</f>
        <v>3.7383671734536876</v>
      </c>
      <c r="O11" s="51"/>
      <c r="P11" s="13"/>
      <c r="Q11" s="13"/>
      <c r="R11" s="13"/>
    </row>
    <row r="12" spans="1:18" ht="21" customHeight="1" x14ac:dyDescent="0.25">
      <c r="A12" s="1"/>
      <c r="B12" s="18" t="s">
        <v>11</v>
      </c>
      <c r="C12" s="15">
        <f>SUM(C13:C15)</f>
        <v>1260.7893000000001</v>
      </c>
      <c r="D12" s="15">
        <f>SUM(D13:D15)</f>
        <v>162.44810000000001</v>
      </c>
      <c r="E12" s="15">
        <f t="shared" ref="E12:K12" si="3">SUM(E13:E15)</f>
        <v>104.58199999999999</v>
      </c>
      <c r="F12" s="15">
        <f t="shared" si="3"/>
        <v>121.21109999999999</v>
      </c>
      <c r="G12" s="15">
        <f t="shared" si="3"/>
        <v>333.14050000000003</v>
      </c>
      <c r="H12" s="15">
        <f t="shared" si="3"/>
        <v>223.0515</v>
      </c>
      <c r="I12" s="15">
        <f t="shared" si="3"/>
        <v>142.5067</v>
      </c>
      <c r="J12" s="15">
        <f t="shared" si="3"/>
        <v>128.5266</v>
      </c>
      <c r="K12" s="15">
        <f t="shared" si="3"/>
        <v>113.82780000000002</v>
      </c>
      <c r="L12" s="15">
        <f>SUM(D12:K12)</f>
        <v>1329.2943</v>
      </c>
      <c r="M12" s="15">
        <f>+L12-C12</f>
        <v>68.504999999999882</v>
      </c>
      <c r="N12" s="17">
        <f>+M12/C12*100</f>
        <v>5.4335010615968802</v>
      </c>
      <c r="O12" s="51"/>
      <c r="P12" s="13"/>
      <c r="Q12" s="13"/>
      <c r="R12" s="13"/>
    </row>
    <row r="13" spans="1:18" ht="12.75" customHeight="1" x14ac:dyDescent="0.25">
      <c r="A13" s="1"/>
      <c r="B13" s="19" t="s">
        <v>9</v>
      </c>
      <c r="C13" s="20">
        <v>413.76929999999999</v>
      </c>
      <c r="D13" s="20">
        <v>1.7259</v>
      </c>
      <c r="E13" s="20">
        <v>2.6334</v>
      </c>
      <c r="F13" s="20">
        <v>17.8414</v>
      </c>
      <c r="G13" s="20">
        <v>220.709</v>
      </c>
      <c r="H13" s="20">
        <v>128.3476</v>
      </c>
      <c r="I13" s="20">
        <v>42.557900000000004</v>
      </c>
      <c r="J13" s="20">
        <v>10.496</v>
      </c>
      <c r="K13" s="20">
        <v>11.854099999999999</v>
      </c>
      <c r="L13" s="20">
        <f>SUM(D13:K13)</f>
        <v>436.1653</v>
      </c>
      <c r="M13" s="20">
        <f>+L13-C13</f>
        <v>22.396000000000015</v>
      </c>
      <c r="N13" s="22">
        <f>+M13/C13*100</f>
        <v>5.4126780309704019</v>
      </c>
      <c r="O13" s="51"/>
      <c r="P13" s="13"/>
      <c r="Q13" s="13"/>
      <c r="R13" s="13"/>
    </row>
    <row r="14" spans="1:18" ht="12.75" customHeight="1" x14ac:dyDescent="0.25">
      <c r="A14" s="1"/>
      <c r="B14" s="19" t="s">
        <v>12</v>
      </c>
      <c r="C14" s="20">
        <v>572.08540000000005</v>
      </c>
      <c r="D14" s="20">
        <v>111.70309999999999</v>
      </c>
      <c r="E14" s="20">
        <v>62.562199999999997</v>
      </c>
      <c r="F14" s="20">
        <v>66.33189999999999</v>
      </c>
      <c r="G14" s="20">
        <v>74.094399999999993</v>
      </c>
      <c r="H14" s="20">
        <v>67.746800000000007</v>
      </c>
      <c r="I14" s="20">
        <v>70.270499999999984</v>
      </c>
      <c r="J14" s="20">
        <v>87.390599999999992</v>
      </c>
      <c r="K14" s="20">
        <v>69.285300000000021</v>
      </c>
      <c r="L14" s="20">
        <f>SUM(D14:K14)</f>
        <v>609.38479999999993</v>
      </c>
      <c r="M14" s="20">
        <f>+L14-C14</f>
        <v>37.299399999999878</v>
      </c>
      <c r="N14" s="22">
        <f>+M14/C14*100</f>
        <v>6.5199007001402016</v>
      </c>
      <c r="O14" s="51"/>
      <c r="P14" s="13"/>
      <c r="Q14" s="13"/>
      <c r="R14" s="13"/>
    </row>
    <row r="15" spans="1:18" ht="12.75" customHeight="1" x14ac:dyDescent="0.25">
      <c r="A15" s="1"/>
      <c r="B15" s="19" t="s">
        <v>13</v>
      </c>
      <c r="C15" s="20">
        <v>274.93459999999999</v>
      </c>
      <c r="D15" s="20">
        <v>49.019100000000009</v>
      </c>
      <c r="E15" s="20">
        <v>39.386399999999995</v>
      </c>
      <c r="F15" s="20">
        <v>37.037799999999997</v>
      </c>
      <c r="G15" s="20">
        <v>38.3371</v>
      </c>
      <c r="H15" s="20">
        <v>26.957100000000001</v>
      </c>
      <c r="I15" s="20">
        <v>29.6783</v>
      </c>
      <c r="J15" s="20">
        <v>30.640000000000004</v>
      </c>
      <c r="K15" s="20">
        <v>32.688400000000001</v>
      </c>
      <c r="L15" s="20">
        <f>SUM(D15:K15)</f>
        <v>283.74419999999998</v>
      </c>
      <c r="M15" s="20">
        <f>+L15-C15</f>
        <v>8.809599999999989</v>
      </c>
      <c r="N15" s="22">
        <f>+M15/C15*100</f>
        <v>3.2042529386988718</v>
      </c>
      <c r="O15" s="51"/>
      <c r="P15" s="13"/>
      <c r="Q15" s="13"/>
      <c r="R15" s="13"/>
    </row>
    <row r="16" spans="1:18" ht="21" customHeight="1" x14ac:dyDescent="0.25">
      <c r="A16" s="1"/>
      <c r="B16" s="18" t="s">
        <v>51</v>
      </c>
      <c r="C16" s="15">
        <v>131.8014</v>
      </c>
      <c r="D16" s="15">
        <v>15.856600000000002</v>
      </c>
      <c r="E16" s="15">
        <v>15.435600000000001</v>
      </c>
      <c r="F16" s="15">
        <v>17.613699999999998</v>
      </c>
      <c r="G16" s="15">
        <v>14.2247</v>
      </c>
      <c r="H16" s="15">
        <v>18.452399999999997</v>
      </c>
      <c r="I16" s="15">
        <v>16.920899999999996</v>
      </c>
      <c r="J16" s="15">
        <v>16.406599999999997</v>
      </c>
      <c r="K16" s="15">
        <v>18.2561</v>
      </c>
      <c r="L16" s="15">
        <f>SUM(D16:K16)</f>
        <v>133.16659999999999</v>
      </c>
      <c r="M16" s="15">
        <f>+L16-C16</f>
        <v>1.3651999999999873</v>
      </c>
      <c r="N16" s="17">
        <f>+M16/C16*100</f>
        <v>1.03580083367854</v>
      </c>
      <c r="O16" s="51"/>
      <c r="P16" s="13"/>
      <c r="Q16" s="13"/>
      <c r="R16" s="13"/>
    </row>
    <row r="17" spans="1:18" ht="21" customHeight="1" x14ac:dyDescent="0.25">
      <c r="A17" s="1"/>
      <c r="B17" s="18" t="s">
        <v>15</v>
      </c>
      <c r="C17" s="15">
        <f>SUM(C18:C23)</f>
        <v>111.6711</v>
      </c>
      <c r="D17" s="15">
        <f>SUM(D18:D23)</f>
        <v>16.504799999999999</v>
      </c>
      <c r="E17" s="15">
        <f t="shared" ref="E17:K17" si="4">SUM(E18:E23)</f>
        <v>10.828499999999998</v>
      </c>
      <c r="F17" s="15">
        <f t="shared" si="4"/>
        <v>13.0116</v>
      </c>
      <c r="G17" s="15">
        <f t="shared" si="4"/>
        <v>15.129299999999997</v>
      </c>
      <c r="H17" s="15">
        <f t="shared" si="4"/>
        <v>14.956299999999999</v>
      </c>
      <c r="I17" s="15">
        <f t="shared" si="4"/>
        <v>14.276300000000001</v>
      </c>
      <c r="J17" s="15">
        <f t="shared" si="4"/>
        <v>13.124499999999999</v>
      </c>
      <c r="K17" s="15">
        <f t="shared" si="4"/>
        <v>13.815399999999999</v>
      </c>
      <c r="L17" s="15">
        <f>SUM(D17:K17)</f>
        <v>111.6467</v>
      </c>
      <c r="M17" s="15">
        <f>+L17-C17</f>
        <v>-2.4399999999999977E-2</v>
      </c>
      <c r="N17" s="17">
        <f>+M17/C17*100</f>
        <v>-2.1849878795856741E-2</v>
      </c>
      <c r="O17" s="51"/>
      <c r="P17" s="13"/>
      <c r="Q17" s="13"/>
      <c r="R17" s="13"/>
    </row>
    <row r="18" spans="1:18" ht="12.75" customHeight="1" x14ac:dyDescent="0.25">
      <c r="A18" s="1"/>
      <c r="B18" s="19" t="s">
        <v>16</v>
      </c>
      <c r="C18" s="20">
        <v>13.027100000000001</v>
      </c>
      <c r="D18" s="20">
        <v>1.9774</v>
      </c>
      <c r="E18" s="20">
        <v>1.2606000000000002</v>
      </c>
      <c r="F18" s="20">
        <v>1.4955999999999998</v>
      </c>
      <c r="G18" s="20">
        <v>1.9148999999999998</v>
      </c>
      <c r="H18" s="20">
        <v>1.9498000000000002</v>
      </c>
      <c r="I18" s="20">
        <v>1.5473999999999999</v>
      </c>
      <c r="J18" s="20">
        <v>1.6764999999999994</v>
      </c>
      <c r="K18" s="20">
        <v>1.5615999999999999</v>
      </c>
      <c r="L18" s="20">
        <f>SUM(D18:K18)</f>
        <v>13.383799999999999</v>
      </c>
      <c r="M18" s="20">
        <f>+L18-C18</f>
        <v>0.35669999999999824</v>
      </c>
      <c r="N18" s="22">
        <f>+M18/C18*100</f>
        <v>2.7381381888524556</v>
      </c>
      <c r="O18" s="51"/>
      <c r="P18" s="13"/>
      <c r="Q18" s="13"/>
      <c r="R18" s="13"/>
    </row>
    <row r="19" spans="1:18" ht="12.75" customHeight="1" x14ac:dyDescent="0.25">
      <c r="A19" s="1"/>
      <c r="B19" s="19" t="s">
        <v>17</v>
      </c>
      <c r="C19" s="20">
        <v>40.482699999999994</v>
      </c>
      <c r="D19" s="20">
        <v>7.4220999999999986</v>
      </c>
      <c r="E19" s="20">
        <v>4.2471999999999994</v>
      </c>
      <c r="F19" s="20">
        <v>4.4820000000000002</v>
      </c>
      <c r="G19" s="20">
        <v>5.6501999999999999</v>
      </c>
      <c r="H19" s="20">
        <v>5.3243999999999998</v>
      </c>
      <c r="I19" s="20">
        <v>5.3732999999999995</v>
      </c>
      <c r="J19" s="20">
        <v>4.8440000000000003</v>
      </c>
      <c r="K19" s="20">
        <v>5.2661999999999995</v>
      </c>
      <c r="L19" s="20">
        <f>SUM(D19:K19)</f>
        <v>42.609399999999994</v>
      </c>
      <c r="M19" s="20">
        <f>+L19-C19</f>
        <v>2.1266999999999996</v>
      </c>
      <c r="N19" s="22">
        <f>+M19/C19*100</f>
        <v>5.2533551368856326</v>
      </c>
      <c r="O19" s="51"/>
      <c r="P19" s="13"/>
      <c r="Q19" s="13"/>
      <c r="R19" s="13"/>
    </row>
    <row r="20" spans="1:18" ht="12.75" customHeight="1" x14ac:dyDescent="0.25">
      <c r="A20" s="1"/>
      <c r="B20" s="19" t="s">
        <v>18</v>
      </c>
      <c r="C20" s="20">
        <v>18.420500000000001</v>
      </c>
      <c r="D20" s="20">
        <v>2.2459000000000002</v>
      </c>
      <c r="E20" s="20">
        <v>1.3247</v>
      </c>
      <c r="F20" s="20">
        <v>2.5353000000000003</v>
      </c>
      <c r="G20" s="20">
        <v>2.3629000000000002</v>
      </c>
      <c r="H20" s="20">
        <v>2.5328000000000004</v>
      </c>
      <c r="I20" s="20">
        <v>2.39</v>
      </c>
      <c r="J20" s="20">
        <v>1.8130999999999999</v>
      </c>
      <c r="K20" s="20">
        <v>2.0236999999999998</v>
      </c>
      <c r="L20" s="20">
        <f>SUM(D20:K20)</f>
        <v>17.228400000000001</v>
      </c>
      <c r="M20" s="20">
        <f>+L20-C20</f>
        <v>-1.1920999999999999</v>
      </c>
      <c r="N20" s="22">
        <f>+M20/C20*100</f>
        <v>-6.471594147824435</v>
      </c>
      <c r="O20" s="51"/>
      <c r="P20" s="13"/>
      <c r="Q20" s="13"/>
      <c r="R20" s="13"/>
    </row>
    <row r="21" spans="1:18" ht="12.75" customHeight="1" x14ac:dyDescent="0.25">
      <c r="A21" s="1"/>
      <c r="B21" s="19" t="s">
        <v>19</v>
      </c>
      <c r="C21" s="20">
        <v>33.077799999999996</v>
      </c>
      <c r="D21" s="20">
        <v>4.2908999999999997</v>
      </c>
      <c r="E21" s="20">
        <v>3.5788999999999995</v>
      </c>
      <c r="F21" s="20">
        <v>4.0885999999999996</v>
      </c>
      <c r="G21" s="20">
        <v>4.3816999999999986</v>
      </c>
      <c r="H21" s="20">
        <v>4.4565999999999999</v>
      </c>
      <c r="I21" s="20">
        <v>4.1754000000000007</v>
      </c>
      <c r="J21" s="20">
        <v>3.9383999999999997</v>
      </c>
      <c r="K21" s="20">
        <v>4.0481999999999996</v>
      </c>
      <c r="L21" s="20">
        <f>SUM(D21:K21)</f>
        <v>32.9587</v>
      </c>
      <c r="M21" s="20">
        <f>+L21-C21</f>
        <v>-0.11909999999999599</v>
      </c>
      <c r="N21" s="22">
        <f>+M21/C21*100</f>
        <v>-0.36006022165922763</v>
      </c>
      <c r="O21" s="51"/>
      <c r="P21" s="13"/>
      <c r="Q21" s="13"/>
      <c r="R21" s="13"/>
    </row>
    <row r="22" spans="1:18" ht="12.75" customHeight="1" x14ac:dyDescent="0.25">
      <c r="A22" s="1"/>
      <c r="B22" s="19" t="s">
        <v>20</v>
      </c>
      <c r="C22" s="20">
        <v>0.6069</v>
      </c>
      <c r="D22" s="20">
        <v>0.11159999999999999</v>
      </c>
      <c r="E22" s="20">
        <v>5.8900000000000008E-2</v>
      </c>
      <c r="F22" s="20">
        <v>5.9200000000000003E-2</v>
      </c>
      <c r="G22" s="20">
        <v>7.3400000000000007E-2</v>
      </c>
      <c r="H22" s="20">
        <v>3.3799999999999997E-2</v>
      </c>
      <c r="I22" s="20">
        <v>5.3500000000000006E-2</v>
      </c>
      <c r="J22" s="20">
        <v>8.1100000000000005E-2</v>
      </c>
      <c r="K22" s="20">
        <v>3.7600000000000001E-2</v>
      </c>
      <c r="L22" s="20">
        <f>SUM(D22:K22)</f>
        <v>0.5091</v>
      </c>
      <c r="M22" s="20">
        <f>+L22-C22</f>
        <v>-9.7799999999999998E-2</v>
      </c>
      <c r="N22" s="22">
        <f>+M22/C22*100</f>
        <v>-16.11468116658428</v>
      </c>
      <c r="O22" s="51"/>
      <c r="P22" s="13"/>
      <c r="Q22" s="13"/>
      <c r="R22" s="13"/>
    </row>
    <row r="23" spans="1:18" ht="12.75" customHeight="1" x14ac:dyDescent="0.25">
      <c r="A23" s="1"/>
      <c r="B23" s="19" t="s">
        <v>21</v>
      </c>
      <c r="C23" s="20">
        <v>6.0561000000000007</v>
      </c>
      <c r="D23" s="20">
        <v>0.45690000000000003</v>
      </c>
      <c r="E23" s="20">
        <v>0.35819999999999996</v>
      </c>
      <c r="F23" s="20">
        <v>0.35089999999999999</v>
      </c>
      <c r="G23" s="20">
        <v>0.74620000000000009</v>
      </c>
      <c r="H23" s="20">
        <v>0.65889999999999993</v>
      </c>
      <c r="I23" s="20">
        <v>0.73670000000000002</v>
      </c>
      <c r="J23" s="20">
        <v>0.77140000000000009</v>
      </c>
      <c r="K23" s="20">
        <v>0.87809999999999988</v>
      </c>
      <c r="L23" s="20">
        <f>SUM(D23:K23)</f>
        <v>4.9573</v>
      </c>
      <c r="M23" s="20">
        <f>+L23-C23</f>
        <v>-1.0988000000000007</v>
      </c>
      <c r="N23" s="22">
        <f>+M23/C23*100</f>
        <v>-18.143689833391136</v>
      </c>
      <c r="O23" s="51"/>
      <c r="P23" s="13"/>
      <c r="Q23" s="13"/>
      <c r="R23" s="13"/>
    </row>
    <row r="24" spans="1:18" ht="21" customHeight="1" x14ac:dyDescent="0.25">
      <c r="A24" s="1"/>
      <c r="B24" s="18" t="s">
        <v>22</v>
      </c>
      <c r="C24" s="15">
        <f>SUM(C25:C29)</f>
        <v>81.795199999999994</v>
      </c>
      <c r="D24" s="15">
        <f>SUM(D25:D29)</f>
        <v>11.742899999999999</v>
      </c>
      <c r="E24" s="15">
        <f>SUM(E25:E29)</f>
        <v>10.1654</v>
      </c>
      <c r="F24" s="15">
        <f>SUM(F25:F29)</f>
        <v>10.095400000000001</v>
      </c>
      <c r="G24" s="15">
        <f t="shared" ref="G24:K24" si="5">SUM(G25:G29)</f>
        <v>10.0458</v>
      </c>
      <c r="H24" s="15">
        <f t="shared" si="5"/>
        <v>9.2440999999999995</v>
      </c>
      <c r="I24" s="15">
        <f t="shared" si="5"/>
        <v>10.943800000000001</v>
      </c>
      <c r="J24" s="15">
        <f t="shared" si="5"/>
        <v>10.3369</v>
      </c>
      <c r="K24" s="15">
        <f t="shared" si="5"/>
        <v>9.8924000000000003</v>
      </c>
      <c r="L24" s="15">
        <f>SUM(D24:K24)</f>
        <v>82.466699999999989</v>
      </c>
      <c r="M24" s="15">
        <f>+L24-C24</f>
        <v>0.67149999999999466</v>
      </c>
      <c r="N24" s="17">
        <f>+M24/C24*100</f>
        <v>0.82095281874730397</v>
      </c>
      <c r="O24" s="51"/>
      <c r="P24" s="13"/>
      <c r="Q24" s="13"/>
      <c r="R24" s="13"/>
    </row>
    <row r="25" spans="1:18" ht="12.75" customHeight="1" x14ac:dyDescent="0.25">
      <c r="A25" s="1"/>
      <c r="B25" s="19" t="s">
        <v>23</v>
      </c>
      <c r="C25" s="20">
        <v>14.474399999999999</v>
      </c>
      <c r="D25" s="20">
        <v>2.0036</v>
      </c>
      <c r="E25" s="20">
        <v>1.7893000000000001</v>
      </c>
      <c r="F25" s="20">
        <v>2.1957000000000004</v>
      </c>
      <c r="G25" s="20">
        <v>1.5391999999999999</v>
      </c>
      <c r="H25" s="20">
        <v>1.6112000000000002</v>
      </c>
      <c r="I25" s="20">
        <v>2.2847</v>
      </c>
      <c r="J25" s="20">
        <v>1.929</v>
      </c>
      <c r="K25" s="20">
        <v>1.6865999999999999</v>
      </c>
      <c r="L25" s="20">
        <f>SUM(D25:K25)</f>
        <v>15.039300000000001</v>
      </c>
      <c r="M25" s="20">
        <f>+L25-C25</f>
        <v>0.56490000000000151</v>
      </c>
      <c r="N25" s="22">
        <f>+M25/C25*100</f>
        <v>3.9027524456972418</v>
      </c>
      <c r="O25" s="51"/>
      <c r="P25" s="13"/>
      <c r="Q25" s="13"/>
      <c r="R25" s="13"/>
    </row>
    <row r="26" spans="1:18" ht="12.75" customHeight="1" x14ac:dyDescent="0.25">
      <c r="A26" s="1"/>
      <c r="B26" s="19" t="s">
        <v>24</v>
      </c>
      <c r="C26" s="20">
        <v>0.96399999999999997</v>
      </c>
      <c r="D26" s="20">
        <v>0.10929999999999998</v>
      </c>
      <c r="E26" s="20">
        <v>0.1182</v>
      </c>
      <c r="F26" s="20">
        <v>0.1386</v>
      </c>
      <c r="G26" s="20">
        <v>0.1205</v>
      </c>
      <c r="H26" s="20">
        <v>0.11379999999999998</v>
      </c>
      <c r="I26" s="20">
        <v>0.20439999999999997</v>
      </c>
      <c r="J26" s="20">
        <v>0.2324</v>
      </c>
      <c r="K26" s="20">
        <v>0.1492</v>
      </c>
      <c r="L26" s="20">
        <f>SUM(D26:K26)</f>
        <v>1.1863999999999999</v>
      </c>
      <c r="M26" s="20">
        <f>+L26-C26</f>
        <v>0.22239999999999993</v>
      </c>
      <c r="N26" s="22">
        <f>+M26/C26*100</f>
        <v>23.07053941908713</v>
      </c>
      <c r="O26" s="51"/>
      <c r="P26" s="13"/>
      <c r="Q26" s="13"/>
      <c r="R26" s="13"/>
    </row>
    <row r="27" spans="1:18" ht="12.75" hidden="1" customHeight="1" x14ac:dyDescent="0.25">
      <c r="A27" s="1"/>
      <c r="B27" s="19" t="s">
        <v>25</v>
      </c>
      <c r="C27" s="20"/>
      <c r="D27" s="20"/>
      <c r="E27" s="20"/>
      <c r="F27" s="20"/>
      <c r="G27" s="20"/>
      <c r="H27" s="20"/>
      <c r="I27" s="20"/>
      <c r="J27" s="20"/>
      <c r="K27" s="20"/>
      <c r="L27" s="20">
        <f>SUM(D27:K27)</f>
        <v>0</v>
      </c>
      <c r="M27" s="20">
        <f>+L27-C27</f>
        <v>0</v>
      </c>
      <c r="N27" s="24" t="e">
        <f>+M27/C27*100</f>
        <v>#DIV/0!</v>
      </c>
      <c r="O27" s="51"/>
      <c r="P27" s="13"/>
      <c r="Q27" s="13"/>
      <c r="R27" s="13"/>
    </row>
    <row r="28" spans="1:18" ht="12.75" customHeight="1" x14ac:dyDescent="0.25">
      <c r="A28" s="1"/>
      <c r="B28" s="19" t="s">
        <v>26</v>
      </c>
      <c r="C28" s="20">
        <v>9.1661999999999999</v>
      </c>
      <c r="D28" s="20">
        <v>1.1367</v>
      </c>
      <c r="E28" s="20">
        <v>0.99399999999999999</v>
      </c>
      <c r="F28" s="20">
        <v>1.1836</v>
      </c>
      <c r="G28" s="20">
        <v>0.9265000000000001</v>
      </c>
      <c r="H28" s="20">
        <v>1.1848999999999998</v>
      </c>
      <c r="I28" s="20">
        <v>1.2073</v>
      </c>
      <c r="J28" s="20">
        <v>1.2097</v>
      </c>
      <c r="K28" s="20">
        <v>1.1236999999999999</v>
      </c>
      <c r="L28" s="20">
        <f>SUM(D28:K28)</f>
        <v>8.9664000000000001</v>
      </c>
      <c r="M28" s="20">
        <f>+L28-C28</f>
        <v>-0.19979999999999976</v>
      </c>
      <c r="N28" s="22">
        <f>+M28/C28*100</f>
        <v>-2.1797473325914747</v>
      </c>
      <c r="O28" s="51"/>
      <c r="P28" s="13"/>
      <c r="Q28" s="13"/>
      <c r="R28" s="13"/>
    </row>
    <row r="29" spans="1:18" ht="12.75" customHeight="1" x14ac:dyDescent="0.25">
      <c r="A29" s="1"/>
      <c r="B29" s="19" t="s">
        <v>27</v>
      </c>
      <c r="C29" s="20">
        <f>+C30+C31</f>
        <v>57.190600000000003</v>
      </c>
      <c r="D29" s="20">
        <f>+D30+D31</f>
        <v>8.4932999999999996</v>
      </c>
      <c r="E29" s="20">
        <f t="shared" ref="E29:K29" si="6">+E30+E31</f>
        <v>7.2638999999999996</v>
      </c>
      <c r="F29" s="20">
        <f t="shared" si="6"/>
        <v>6.5775000000000006</v>
      </c>
      <c r="G29" s="20">
        <f t="shared" si="6"/>
        <v>7.4596</v>
      </c>
      <c r="H29" s="20">
        <f t="shared" si="6"/>
        <v>6.3341999999999992</v>
      </c>
      <c r="I29" s="20">
        <f t="shared" si="6"/>
        <v>7.2474000000000016</v>
      </c>
      <c r="J29" s="20">
        <f t="shared" si="6"/>
        <v>6.9657999999999998</v>
      </c>
      <c r="K29" s="20">
        <f t="shared" si="6"/>
        <v>6.9329000000000001</v>
      </c>
      <c r="L29" s="20">
        <f>SUM(D29:K29)</f>
        <v>57.274600000000007</v>
      </c>
      <c r="M29" s="20">
        <f>+L29-C29</f>
        <v>8.4000000000003183E-2</v>
      </c>
      <c r="N29" s="22">
        <f>+M29/C29*100</f>
        <v>0.14687728402919917</v>
      </c>
      <c r="O29" s="51"/>
      <c r="P29" s="13"/>
      <c r="Q29" s="13"/>
      <c r="R29" s="13"/>
    </row>
    <row r="30" spans="1:18" ht="12.75" customHeight="1" x14ac:dyDescent="0.25">
      <c r="A30" s="1"/>
      <c r="B30" s="25" t="s">
        <v>28</v>
      </c>
      <c r="C30" s="20">
        <v>36.519400000000005</v>
      </c>
      <c r="D30" s="20">
        <v>5.4525999999999994</v>
      </c>
      <c r="E30" s="20">
        <v>4.3100999999999994</v>
      </c>
      <c r="F30" s="20">
        <v>4.1082999999999998</v>
      </c>
      <c r="G30" s="20">
        <v>4.7717999999999998</v>
      </c>
      <c r="H30" s="20">
        <v>3.9711999999999996</v>
      </c>
      <c r="I30" s="20">
        <v>4.4498000000000015</v>
      </c>
      <c r="J30" s="20">
        <v>4.3836000000000004</v>
      </c>
      <c r="K30" s="20">
        <v>4.3047999999999993</v>
      </c>
      <c r="L30" s="20">
        <f>SUM(D30:K30)</f>
        <v>35.752200000000002</v>
      </c>
      <c r="M30" s="20">
        <f>+L30-C30</f>
        <v>-0.76720000000000255</v>
      </c>
      <c r="N30" s="22">
        <f>+M30/C30*100</f>
        <v>-2.1008012179827773</v>
      </c>
      <c r="O30" s="51"/>
      <c r="P30" s="13"/>
      <c r="Q30" s="13"/>
      <c r="R30" s="13"/>
    </row>
    <row r="31" spans="1:18" ht="12.75" customHeight="1" x14ac:dyDescent="0.25">
      <c r="A31" s="1"/>
      <c r="B31" s="25" t="s">
        <v>29</v>
      </c>
      <c r="C31" s="20">
        <v>20.671200000000002</v>
      </c>
      <c r="D31" s="20">
        <v>3.0406999999999997</v>
      </c>
      <c r="E31" s="20">
        <v>2.9538000000000002</v>
      </c>
      <c r="F31" s="20">
        <v>2.4692000000000003</v>
      </c>
      <c r="G31" s="20">
        <v>2.6877999999999997</v>
      </c>
      <c r="H31" s="20">
        <v>2.363</v>
      </c>
      <c r="I31" s="20">
        <v>2.7976000000000001</v>
      </c>
      <c r="J31" s="20">
        <v>2.5821999999999998</v>
      </c>
      <c r="K31" s="20">
        <v>2.6281000000000003</v>
      </c>
      <c r="L31" s="20">
        <f>SUM(D31:K31)</f>
        <v>21.522400000000001</v>
      </c>
      <c r="M31" s="20">
        <f>+L31-C31</f>
        <v>0.85119999999999862</v>
      </c>
      <c r="N31" s="22">
        <f>+M31/C31*100</f>
        <v>4.1178064166569843</v>
      </c>
      <c r="O31" s="51"/>
      <c r="P31" s="13"/>
      <c r="Q31" s="13"/>
      <c r="R31" s="13"/>
    </row>
    <row r="32" spans="1:18" ht="21" customHeight="1" x14ac:dyDescent="0.25">
      <c r="A32" s="1"/>
      <c r="B32" s="18" t="s">
        <v>30</v>
      </c>
      <c r="C32" s="15">
        <f>SUM(C33:C39)</f>
        <v>132.0436</v>
      </c>
      <c r="D32" s="15">
        <f>SUM(D33:D39)</f>
        <v>17.562900000000003</v>
      </c>
      <c r="E32" s="15">
        <f t="shared" ref="E32:K32" si="7">SUM(E33:E39)</f>
        <v>15.061899999999998</v>
      </c>
      <c r="F32" s="15">
        <f t="shared" si="7"/>
        <v>18.1142</v>
      </c>
      <c r="G32" s="15">
        <f t="shared" si="7"/>
        <v>55.936900000000009</v>
      </c>
      <c r="H32" s="15">
        <f t="shared" si="7"/>
        <v>40.056700000000006</v>
      </c>
      <c r="I32" s="15">
        <f t="shared" si="7"/>
        <v>16.230099999999997</v>
      </c>
      <c r="J32" s="15">
        <f t="shared" si="7"/>
        <v>16.158799999999999</v>
      </c>
      <c r="K32" s="15">
        <f t="shared" si="7"/>
        <v>17.041799999999999</v>
      </c>
      <c r="L32" s="15">
        <f>SUM(D32:K32)</f>
        <v>196.16330000000002</v>
      </c>
      <c r="M32" s="15">
        <f>+L32-C32</f>
        <v>64.119700000000023</v>
      </c>
      <c r="N32" s="17">
        <f>+M32/C32*100</f>
        <v>48.559490956017576</v>
      </c>
      <c r="O32" s="51"/>
      <c r="P32" s="13"/>
      <c r="Q32" s="13"/>
      <c r="R32" s="13"/>
    </row>
    <row r="33" spans="1:18" ht="15.75" customHeight="1" x14ac:dyDescent="0.25">
      <c r="A33" s="1"/>
      <c r="B33" s="19" t="s">
        <v>31</v>
      </c>
      <c r="C33" s="20">
        <v>6.9332000000000003</v>
      </c>
      <c r="D33" s="20">
        <v>0.68720000000000003</v>
      </c>
      <c r="E33" s="20">
        <v>1.0049000000000001</v>
      </c>
      <c r="F33" s="20">
        <v>0.87270000000000003</v>
      </c>
      <c r="G33" s="20">
        <v>1.0446000000000002</v>
      </c>
      <c r="H33" s="20">
        <v>0.87919999999999998</v>
      </c>
      <c r="I33" s="20">
        <v>0.91399999999999992</v>
      </c>
      <c r="J33" s="20">
        <v>0.92620000000000002</v>
      </c>
      <c r="K33" s="20">
        <v>1.0346999999999997</v>
      </c>
      <c r="L33" s="20">
        <f>SUM(D33:K33)</f>
        <v>7.3634999999999993</v>
      </c>
      <c r="M33" s="20">
        <f>+L33-C33</f>
        <v>0.43029999999999902</v>
      </c>
      <c r="N33" s="22">
        <f>+M33/C33*100</f>
        <v>6.206369353256779</v>
      </c>
      <c r="O33" s="51"/>
      <c r="P33" s="13"/>
      <c r="Q33" s="13"/>
      <c r="R33" s="13"/>
    </row>
    <row r="34" spans="1:18" ht="15.75" customHeight="1" x14ac:dyDescent="0.25">
      <c r="A34" s="1"/>
      <c r="B34" s="19" t="s">
        <v>32</v>
      </c>
      <c r="C34" s="20">
        <v>57.226300000000002</v>
      </c>
      <c r="D34" s="20">
        <v>8.0931999999999995</v>
      </c>
      <c r="E34" s="20">
        <v>7.0103999999999997</v>
      </c>
      <c r="F34" s="20">
        <v>6.9973000000000001</v>
      </c>
      <c r="G34" s="20">
        <v>7.7415000000000003</v>
      </c>
      <c r="H34" s="20">
        <v>7.3262999999999998</v>
      </c>
      <c r="I34" s="20">
        <v>7.3147000000000002</v>
      </c>
      <c r="J34" s="20">
        <v>6.9887999999999995</v>
      </c>
      <c r="K34" s="20">
        <v>7.8563999999999998</v>
      </c>
      <c r="L34" s="20">
        <f>SUM(D34:K34)</f>
        <v>59.328600000000002</v>
      </c>
      <c r="M34" s="20">
        <f>+L34-C34</f>
        <v>2.1022999999999996</v>
      </c>
      <c r="N34" s="22">
        <f>+M34/C34*100</f>
        <v>3.6736605372005524</v>
      </c>
      <c r="O34" s="51"/>
      <c r="P34" s="13"/>
      <c r="Q34" s="13"/>
      <c r="R34" s="13"/>
    </row>
    <row r="35" spans="1:18" ht="15.75" customHeight="1" x14ac:dyDescent="0.25">
      <c r="A35" s="1"/>
      <c r="B35" s="19" t="s">
        <v>33</v>
      </c>
      <c r="C35" s="20">
        <v>28.745200000000001</v>
      </c>
      <c r="D35" s="20">
        <v>4.0632999999999999</v>
      </c>
      <c r="E35" s="20">
        <v>3.5268999999999995</v>
      </c>
      <c r="F35" s="20">
        <v>3.5301999999999998</v>
      </c>
      <c r="G35" s="20">
        <v>3.8833000000000002</v>
      </c>
      <c r="H35" s="20">
        <v>3.7028999999999996</v>
      </c>
      <c r="I35" s="20">
        <v>3.6604999999999999</v>
      </c>
      <c r="J35" s="20">
        <v>3.516</v>
      </c>
      <c r="K35" s="20">
        <v>3.9495999999999998</v>
      </c>
      <c r="L35" s="20">
        <f>SUM(D35:K35)</f>
        <v>29.832699999999999</v>
      </c>
      <c r="M35" s="20">
        <f>+L35-C35</f>
        <v>1.0874999999999986</v>
      </c>
      <c r="N35" s="22">
        <f>+M35/C35*100</f>
        <v>3.7832403322989525</v>
      </c>
      <c r="O35" s="51"/>
      <c r="P35" s="13"/>
      <c r="Q35" s="13"/>
      <c r="R35" s="13"/>
    </row>
    <row r="36" spans="1:18" ht="15.75" customHeight="1" x14ac:dyDescent="0.25">
      <c r="A36" s="1"/>
      <c r="B36" s="19" t="s">
        <v>34</v>
      </c>
      <c r="C36" s="20">
        <v>0.57389999999999997</v>
      </c>
      <c r="D36" s="20">
        <v>0</v>
      </c>
      <c r="E36" s="20">
        <v>4.8299999999999996E-2</v>
      </c>
      <c r="F36" s="20">
        <v>0.18279999999999999</v>
      </c>
      <c r="G36" s="20">
        <v>0.20660000000000003</v>
      </c>
      <c r="H36" s="20">
        <v>0</v>
      </c>
      <c r="I36" s="20">
        <v>0</v>
      </c>
      <c r="J36" s="20">
        <v>0.27800000000000002</v>
      </c>
      <c r="K36" s="20">
        <v>0</v>
      </c>
      <c r="L36" s="20">
        <f>SUM(D36:K36)</f>
        <v>0.7157</v>
      </c>
      <c r="M36" s="20">
        <f>+L36-C36</f>
        <v>0.14180000000000004</v>
      </c>
      <c r="N36" s="22">
        <f>+M36/C36*100</f>
        <v>24.708137306150903</v>
      </c>
      <c r="O36" s="51"/>
      <c r="P36" s="13"/>
      <c r="Q36" s="13"/>
      <c r="R36" s="13"/>
    </row>
    <row r="37" spans="1:18" ht="15.75" hidden="1" customHeight="1" x14ac:dyDescent="0.25">
      <c r="A37" s="1"/>
      <c r="B37" s="19" t="s">
        <v>35</v>
      </c>
      <c r="C37" s="20"/>
      <c r="D37" s="20"/>
      <c r="E37" s="20"/>
      <c r="F37" s="20"/>
      <c r="G37" s="20"/>
      <c r="H37" s="20"/>
      <c r="I37" s="20"/>
      <c r="J37" s="20"/>
      <c r="K37" s="20"/>
      <c r="L37" s="20">
        <f>SUM(D37:K37)</f>
        <v>0</v>
      </c>
      <c r="M37" s="20">
        <f>+L37-C37</f>
        <v>0</v>
      </c>
      <c r="N37" s="24" t="e">
        <f>+M37/C37*100</f>
        <v>#DIV/0!</v>
      </c>
      <c r="O37" s="51"/>
      <c r="P37" s="13"/>
      <c r="Q37" s="13"/>
      <c r="R37" s="13"/>
    </row>
    <row r="38" spans="1:18" ht="15.75" customHeight="1" x14ac:dyDescent="0.25">
      <c r="A38" s="1"/>
      <c r="B38" s="19" t="s">
        <v>61</v>
      </c>
      <c r="C38" s="20">
        <v>31.523700000000002</v>
      </c>
      <c r="D38" s="20">
        <v>4.7092000000000009</v>
      </c>
      <c r="E38" s="20">
        <v>2.9180000000000001</v>
      </c>
      <c r="F38" s="20">
        <v>4.1394000000000002</v>
      </c>
      <c r="G38" s="20">
        <v>3.6354000000000006</v>
      </c>
      <c r="H38" s="20">
        <v>4.2602999999999991</v>
      </c>
      <c r="I38" s="20">
        <v>4.3209</v>
      </c>
      <c r="J38" s="20">
        <v>4.1993999999999998</v>
      </c>
      <c r="K38" s="20">
        <v>4.1523999999999992</v>
      </c>
      <c r="L38" s="20">
        <f>SUM(D38:K38)</f>
        <v>32.335000000000001</v>
      </c>
      <c r="M38" s="20">
        <f>+L38-C38</f>
        <v>0.81129999999999924</v>
      </c>
      <c r="N38" s="22">
        <f>+M38/C38*100</f>
        <v>2.5736192134806486</v>
      </c>
      <c r="O38" s="51"/>
      <c r="P38" s="13"/>
      <c r="Q38" s="13"/>
      <c r="R38" s="13"/>
    </row>
    <row r="39" spans="1:18" ht="15.75" customHeight="1" x14ac:dyDescent="0.25">
      <c r="A39" s="1"/>
      <c r="B39" s="19" t="s">
        <v>62</v>
      </c>
      <c r="C39" s="20">
        <v>7.0413000000000006</v>
      </c>
      <c r="D39" s="20">
        <v>0.01</v>
      </c>
      <c r="E39" s="20">
        <v>0.5534</v>
      </c>
      <c r="F39" s="20">
        <v>2.3918000000000004</v>
      </c>
      <c r="G39" s="20">
        <v>39.425500000000007</v>
      </c>
      <c r="H39" s="20">
        <v>23.888000000000005</v>
      </c>
      <c r="I39" s="20">
        <v>0.02</v>
      </c>
      <c r="J39" s="20">
        <v>0.25040000000000001</v>
      </c>
      <c r="K39" s="20">
        <v>4.87E-2</v>
      </c>
      <c r="L39" s="20">
        <f>SUM(D39:K39)</f>
        <v>66.587800000000001</v>
      </c>
      <c r="M39" s="20">
        <f>+L39-C39</f>
        <v>59.546500000000002</v>
      </c>
      <c r="N39" s="22">
        <f>+M39/C39*100</f>
        <v>845.67480436851156</v>
      </c>
      <c r="O39" s="51"/>
      <c r="P39" s="13"/>
      <c r="Q39" s="13"/>
      <c r="R39" s="13"/>
    </row>
    <row r="40" spans="1:18" ht="21" customHeight="1" x14ac:dyDescent="0.25">
      <c r="A40" s="1"/>
      <c r="B40" s="14" t="s">
        <v>36</v>
      </c>
      <c r="C40" s="15">
        <f>SUM(C41:C43)</f>
        <v>113.2727</v>
      </c>
      <c r="D40" s="15">
        <f>SUM(D41:D43)</f>
        <v>15.078300000000002</v>
      </c>
      <c r="E40" s="15">
        <f t="shared" ref="E40:K40" si="8">SUM(E41:E43)</f>
        <v>16.640100000000004</v>
      </c>
      <c r="F40" s="15">
        <f t="shared" si="8"/>
        <v>21.997400000000003</v>
      </c>
      <c r="G40" s="15">
        <f t="shared" si="8"/>
        <v>14.983599999999997</v>
      </c>
      <c r="H40" s="15">
        <f t="shared" si="8"/>
        <v>19.934900000000003</v>
      </c>
      <c r="I40" s="15">
        <f t="shared" si="8"/>
        <v>17.116</v>
      </c>
      <c r="J40" s="15">
        <f t="shared" si="8"/>
        <v>55.246000000000009</v>
      </c>
      <c r="K40" s="15">
        <f t="shared" si="8"/>
        <v>26.908700000000003</v>
      </c>
      <c r="L40" s="15">
        <f>SUM(D40:K40)</f>
        <v>187.90500000000003</v>
      </c>
      <c r="M40" s="15">
        <f>+L40-C40</f>
        <v>74.632300000000029</v>
      </c>
      <c r="N40" s="17">
        <f>+M40/C40*100</f>
        <v>65.887279106086481</v>
      </c>
      <c r="O40" s="51"/>
      <c r="P40" s="13"/>
      <c r="Q40" s="13"/>
      <c r="R40" s="13"/>
    </row>
    <row r="41" spans="1:18" ht="15" customHeight="1" x14ac:dyDescent="0.25">
      <c r="A41" s="1"/>
      <c r="B41" s="19" t="s">
        <v>37</v>
      </c>
      <c r="C41" s="20">
        <v>23.292900000000003</v>
      </c>
      <c r="D41" s="20">
        <v>3.3187000000000002</v>
      </c>
      <c r="E41" s="20">
        <v>2.8570000000000002</v>
      </c>
      <c r="F41" s="20">
        <v>2.7654999999999998</v>
      </c>
      <c r="G41" s="20">
        <v>3.0910000000000002</v>
      </c>
      <c r="H41" s="20">
        <v>3.0181</v>
      </c>
      <c r="I41" s="20">
        <v>3.0405000000000002</v>
      </c>
      <c r="J41" s="20">
        <v>2.9396</v>
      </c>
      <c r="K41" s="20">
        <v>3.2641999999999998</v>
      </c>
      <c r="L41" s="20">
        <f>SUM(D41:K41)</f>
        <v>24.294599999999999</v>
      </c>
      <c r="M41" s="20">
        <f>+L41-C41</f>
        <v>1.001699999999996</v>
      </c>
      <c r="N41" s="22">
        <f>+M41/C41*100</f>
        <v>4.300452069085412</v>
      </c>
      <c r="O41" s="51"/>
      <c r="P41" s="13"/>
      <c r="Q41" s="13"/>
      <c r="R41" s="13"/>
    </row>
    <row r="42" spans="1:18" ht="15" customHeight="1" x14ac:dyDescent="0.25">
      <c r="A42" s="1"/>
      <c r="B42" s="19" t="s">
        <v>38</v>
      </c>
      <c r="C42" s="20">
        <v>5.4211</v>
      </c>
      <c r="D42" s="20">
        <v>0.7671</v>
      </c>
      <c r="E42" s="20">
        <v>0.75800000000000001</v>
      </c>
      <c r="F42" s="20">
        <v>0.81170000000000009</v>
      </c>
      <c r="G42" s="20">
        <v>0.61550000000000005</v>
      </c>
      <c r="H42" s="20">
        <v>0.71079999999999999</v>
      </c>
      <c r="I42" s="20">
        <v>0.71330000000000016</v>
      </c>
      <c r="J42" s="20">
        <v>0.65500000000000003</v>
      </c>
      <c r="K42" s="20">
        <v>0.57429999999999992</v>
      </c>
      <c r="L42" s="20">
        <f>SUM(D42:K42)</f>
        <v>5.6057000000000006</v>
      </c>
      <c r="M42" s="20">
        <f>+L42-C42</f>
        <v>0.18460000000000054</v>
      </c>
      <c r="N42" s="22">
        <f>+M42/C42*100</f>
        <v>3.4052129641585758</v>
      </c>
      <c r="O42" s="51"/>
      <c r="P42" s="13"/>
      <c r="Q42" s="13"/>
      <c r="R42" s="13"/>
    </row>
    <row r="43" spans="1:18" ht="15" customHeight="1" x14ac:dyDescent="0.25">
      <c r="A43" s="1"/>
      <c r="B43" s="19" t="s">
        <v>39</v>
      </c>
      <c r="C43" s="20">
        <v>84.558700000000002</v>
      </c>
      <c r="D43" s="20">
        <v>10.992500000000001</v>
      </c>
      <c r="E43" s="20">
        <v>13.025100000000005</v>
      </c>
      <c r="F43" s="20">
        <v>18.420200000000001</v>
      </c>
      <c r="G43" s="20">
        <v>11.277099999999997</v>
      </c>
      <c r="H43" s="20">
        <v>16.206000000000003</v>
      </c>
      <c r="I43" s="20">
        <v>13.3622</v>
      </c>
      <c r="J43" s="20">
        <v>51.65140000000001</v>
      </c>
      <c r="K43" s="20">
        <v>23.070200000000003</v>
      </c>
      <c r="L43" s="20">
        <f>SUM(D43:K43)</f>
        <v>158.00470000000001</v>
      </c>
      <c r="M43" s="20">
        <f>+L43-C43</f>
        <v>73.446000000000012</v>
      </c>
      <c r="N43" s="22">
        <f>+M43/C43*100</f>
        <v>86.858005149085798</v>
      </c>
      <c r="O43" s="51"/>
      <c r="P43" s="13"/>
      <c r="Q43" s="13"/>
      <c r="R43" s="13"/>
    </row>
    <row r="44" spans="1:18" ht="6" customHeight="1" thickBot="1" x14ac:dyDescent="0.3">
      <c r="A44" s="1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8"/>
      <c r="O44" s="51"/>
      <c r="P44" s="13"/>
      <c r="Q44" s="13"/>
      <c r="R44" s="1"/>
    </row>
    <row r="45" spans="1:18" ht="6" customHeight="1" x14ac:dyDescent="0.25">
      <c r="A45" s="1"/>
      <c r="B45" s="2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51"/>
      <c r="P45" s="1"/>
      <c r="Q45" s="1"/>
      <c r="R45" s="1"/>
    </row>
    <row r="46" spans="1:18" ht="21" customHeight="1" x14ac:dyDescent="0.25">
      <c r="B46" s="30" t="s">
        <v>52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1"/>
      <c r="Q46" s="1"/>
      <c r="R46" s="1"/>
    </row>
    <row r="47" spans="1:18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P47" s="1"/>
      <c r="Q47" s="1"/>
      <c r="R47" s="1"/>
    </row>
    <row r="48" spans="1:18" ht="21" customHeight="1" x14ac:dyDescent="0.25">
      <c r="B48" s="46" t="s">
        <v>40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52" spans="1:22" x14ac:dyDescent="0.25">
      <c r="L52" s="35"/>
      <c r="M52" s="35"/>
      <c r="N52" s="35"/>
      <c r="O52" s="35"/>
      <c r="T52" s="35"/>
      <c r="U52" s="35"/>
      <c r="V52" s="35"/>
    </row>
    <row r="53" spans="1:22" x14ac:dyDescent="0.2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R53" s="35"/>
      <c r="S53" s="35"/>
      <c r="T53" s="35"/>
      <c r="U53" s="35"/>
      <c r="V53" s="35"/>
    </row>
    <row r="54" spans="1:22" ht="15.75" x14ac:dyDescent="0.25">
      <c r="A54" s="1"/>
      <c r="B54" s="36" t="s">
        <v>60</v>
      </c>
      <c r="C54" s="36"/>
      <c r="D54" s="36"/>
      <c r="E54" s="36"/>
      <c r="F54" s="36"/>
      <c r="G54" s="36"/>
      <c r="H54" s="36"/>
      <c r="I54" s="36"/>
    </row>
    <row r="55" spans="1:22" ht="15.75" x14ac:dyDescent="0.25">
      <c r="A55" s="1"/>
      <c r="B55" s="36" t="s">
        <v>0</v>
      </c>
      <c r="C55" s="36"/>
      <c r="D55" s="36"/>
      <c r="E55" s="36"/>
      <c r="F55" s="36"/>
      <c r="G55" s="36"/>
      <c r="H55" s="36"/>
      <c r="I55" s="36"/>
    </row>
    <row r="56" spans="1:22" ht="15.75" thickBot="1" x14ac:dyDescent="0.3">
      <c r="B56" s="2"/>
      <c r="C56" s="2"/>
      <c r="D56" s="2"/>
      <c r="E56" s="2"/>
      <c r="F56" s="2"/>
      <c r="G56" s="2"/>
      <c r="H56" s="2"/>
      <c r="I56" s="2"/>
    </row>
    <row r="57" spans="1:22" ht="15.75" x14ac:dyDescent="0.25">
      <c r="B57" s="39" t="s">
        <v>1</v>
      </c>
      <c r="C57" s="3" t="s">
        <v>58</v>
      </c>
      <c r="D57" s="3" t="s">
        <v>57</v>
      </c>
      <c r="E57" s="3" t="s">
        <v>2</v>
      </c>
      <c r="F57" s="47" t="s">
        <v>55</v>
      </c>
      <c r="G57" s="48"/>
      <c r="H57" s="49" t="s">
        <v>56</v>
      </c>
      <c r="I57" s="50"/>
    </row>
    <row r="58" spans="1:22" ht="30" x14ac:dyDescent="0.25">
      <c r="A58" s="1"/>
      <c r="B58" s="40"/>
      <c r="C58" s="4" t="s">
        <v>53</v>
      </c>
      <c r="D58" s="4" t="s">
        <v>53</v>
      </c>
      <c r="E58" s="4" t="s">
        <v>53</v>
      </c>
      <c r="F58" s="5" t="s">
        <v>3</v>
      </c>
      <c r="G58" s="5" t="s">
        <v>4</v>
      </c>
      <c r="H58" s="6" t="s">
        <v>5</v>
      </c>
      <c r="I58" s="7" t="s">
        <v>4</v>
      </c>
    </row>
    <row r="59" spans="1:22" ht="15.75" x14ac:dyDescent="0.25">
      <c r="A59" s="1"/>
      <c r="B59" s="8" t="s">
        <v>6</v>
      </c>
      <c r="C59" s="9">
        <f>+C60+C92</f>
        <v>3067.9359999999997</v>
      </c>
      <c r="D59" s="9">
        <f>+D60+D92</f>
        <v>3292.9615999999996</v>
      </c>
      <c r="E59" s="9">
        <f>+E60+E92</f>
        <v>3317.4817999999996</v>
      </c>
      <c r="F59" s="10">
        <f>+E59-D59</f>
        <v>24.520199999999932</v>
      </c>
      <c r="G59" s="11">
        <f>+F59/D59*100</f>
        <v>0.74462453494750547</v>
      </c>
      <c r="H59" s="11">
        <f>+E59-C59</f>
        <v>249.54579999999987</v>
      </c>
      <c r="I59" s="12">
        <f>+H59/C59*100</f>
        <v>8.1339962763238827</v>
      </c>
    </row>
    <row r="60" spans="1:22" ht="15.75" x14ac:dyDescent="0.25">
      <c r="A60" s="1"/>
      <c r="B60" s="14" t="s">
        <v>7</v>
      </c>
      <c r="C60" s="15">
        <f>+C61+C64+C68+C69+C76+C84</f>
        <v>2954.6632999999997</v>
      </c>
      <c r="D60" s="15">
        <f>+D61+D64+D68+D69+D76+D84</f>
        <v>3190.9970999999996</v>
      </c>
      <c r="E60" s="15">
        <f>+E61+E64+E68+E69+E76+E84</f>
        <v>3129.5767999999998</v>
      </c>
      <c r="F60" s="15">
        <f>+E60-D60</f>
        <v>-61.42029999999977</v>
      </c>
      <c r="G60" s="16">
        <f>+F60/D60*100</f>
        <v>-1.9247996182760483</v>
      </c>
      <c r="H60" s="16">
        <f>+E60-C60</f>
        <v>174.91350000000011</v>
      </c>
      <c r="I60" s="17">
        <f>+H60/C60*100</f>
        <v>5.9199131082042449</v>
      </c>
    </row>
    <row r="61" spans="1:22" ht="15.75" x14ac:dyDescent="0.25">
      <c r="A61" s="1"/>
      <c r="B61" s="18" t="s">
        <v>8</v>
      </c>
      <c r="C61" s="15">
        <f>SUM(C62:C63)</f>
        <v>1236.5626999999999</v>
      </c>
      <c r="D61" s="15">
        <f>SUM(D62:D63)</f>
        <v>1337.9326999999998</v>
      </c>
      <c r="E61" s="15">
        <f>SUM(E62:E63)</f>
        <v>1276.8392000000001</v>
      </c>
      <c r="F61" s="15">
        <f>+E61-D61</f>
        <v>-61.093499999999722</v>
      </c>
      <c r="G61" s="16">
        <f>+F61/D61*100</f>
        <v>-4.5662610682883926</v>
      </c>
      <c r="H61" s="16">
        <f>+E61-C61</f>
        <v>40.276500000000169</v>
      </c>
      <c r="I61" s="17">
        <f>+H61/C61*100</f>
        <v>3.2571336657656076</v>
      </c>
    </row>
    <row r="62" spans="1:22" ht="15.75" x14ac:dyDescent="0.25">
      <c r="A62" s="1"/>
      <c r="B62" s="19" t="s">
        <v>9</v>
      </c>
      <c r="C62" s="20">
        <v>597.32640000000004</v>
      </c>
      <c r="D62" s="20">
        <v>631.92619999999999</v>
      </c>
      <c r="E62" s="20">
        <v>613.70590000000004</v>
      </c>
      <c r="F62" s="20">
        <f>+E62-D62</f>
        <v>-18.220299999999952</v>
      </c>
      <c r="G62" s="21">
        <f>+F62/D62*100</f>
        <v>-2.8832955493853478</v>
      </c>
      <c r="H62" s="21">
        <f>+E62-C62</f>
        <v>16.379500000000007</v>
      </c>
      <c r="I62" s="22">
        <f>+H62/C62*100</f>
        <v>2.7421356230027683</v>
      </c>
    </row>
    <row r="63" spans="1:22" ht="15.75" x14ac:dyDescent="0.25">
      <c r="A63" s="1"/>
      <c r="B63" s="19" t="s">
        <v>10</v>
      </c>
      <c r="C63" s="20">
        <v>639.23630000000003</v>
      </c>
      <c r="D63" s="20">
        <v>706.00649999999996</v>
      </c>
      <c r="E63" s="20">
        <v>663.13330000000008</v>
      </c>
      <c r="F63" s="20">
        <f>+E63-D63</f>
        <v>-42.873199999999883</v>
      </c>
      <c r="G63" s="21">
        <f>+F63/D63*100</f>
        <v>-6.0726353085984179</v>
      </c>
      <c r="H63" s="21">
        <f>+E63-C63</f>
        <v>23.897000000000048</v>
      </c>
      <c r="I63" s="22">
        <f>+H63/C63*100</f>
        <v>3.738367173453705</v>
      </c>
    </row>
    <row r="64" spans="1:22" ht="15.75" x14ac:dyDescent="0.25">
      <c r="A64" s="1"/>
      <c r="B64" s="18" t="s">
        <v>11</v>
      </c>
      <c r="C64" s="15">
        <f>SUM(C65:C67)</f>
        <v>1260.7893000000001</v>
      </c>
      <c r="D64" s="15">
        <f>SUM(D65:D67)</f>
        <v>1334.9162999999999</v>
      </c>
      <c r="E64" s="15">
        <f>SUM(E65:E67)</f>
        <v>1329.2943</v>
      </c>
      <c r="F64" s="15">
        <f>+E64-D64</f>
        <v>-5.6219999999998436</v>
      </c>
      <c r="G64" s="16">
        <f>+F64/D64*100</f>
        <v>-0.42115000019101151</v>
      </c>
      <c r="H64" s="16">
        <f>+E64-C64</f>
        <v>68.504999999999882</v>
      </c>
      <c r="I64" s="17">
        <f>+H64/C64*100</f>
        <v>5.4335010615968802</v>
      </c>
    </row>
    <row r="65" spans="1:9" ht="15.75" x14ac:dyDescent="0.25">
      <c r="A65" s="1"/>
      <c r="B65" s="19" t="s">
        <v>9</v>
      </c>
      <c r="C65" s="20">
        <v>413.76929999999999</v>
      </c>
      <c r="D65" s="20">
        <v>437.10950000000003</v>
      </c>
      <c r="E65" s="20">
        <v>436.1653</v>
      </c>
      <c r="F65" s="20">
        <f>+E65-D65</f>
        <v>-0.94420000000002346</v>
      </c>
      <c r="G65" s="21">
        <f>+F65/D65*100</f>
        <v>-0.21600994716427427</v>
      </c>
      <c r="H65" s="21">
        <f>+E65-C65</f>
        <v>22.396000000000015</v>
      </c>
      <c r="I65" s="22">
        <f>+H65/C65*100</f>
        <v>5.4126780309704019</v>
      </c>
    </row>
    <row r="66" spans="1:9" ht="15.75" x14ac:dyDescent="0.25">
      <c r="A66" s="1"/>
      <c r="B66" s="19" t="s">
        <v>12</v>
      </c>
      <c r="C66" s="20">
        <v>572.08540000000005</v>
      </c>
      <c r="D66" s="20">
        <v>606.51949999999999</v>
      </c>
      <c r="E66" s="20">
        <v>609.38480000000004</v>
      </c>
      <c r="F66" s="20">
        <f>+E66-D66</f>
        <v>2.8653000000000475</v>
      </c>
      <c r="G66" s="21">
        <f>+F66/D66*100</f>
        <v>0.47241679781112522</v>
      </c>
      <c r="H66" s="21">
        <f>+E66-C66</f>
        <v>37.299399999999991</v>
      </c>
      <c r="I66" s="22">
        <f>+H66/C66*100</f>
        <v>6.5199007001402212</v>
      </c>
    </row>
    <row r="67" spans="1:9" ht="15.75" x14ac:dyDescent="0.25">
      <c r="A67" s="1"/>
      <c r="B67" s="19" t="s">
        <v>13</v>
      </c>
      <c r="C67" s="20">
        <v>274.93459999999999</v>
      </c>
      <c r="D67" s="20">
        <v>291.28730000000002</v>
      </c>
      <c r="E67" s="20">
        <v>283.74420000000003</v>
      </c>
      <c r="F67" s="20">
        <f>+E67-D67</f>
        <v>-7.5430999999999813</v>
      </c>
      <c r="G67" s="21">
        <f>+F67/D67*100</f>
        <v>-2.5895739361104932</v>
      </c>
      <c r="H67" s="21">
        <f>+E67-C67</f>
        <v>8.8096000000000458</v>
      </c>
      <c r="I67" s="22">
        <f>+H67/C67*100</f>
        <v>3.2042529386988927</v>
      </c>
    </row>
    <row r="68" spans="1:9" ht="15.75" x14ac:dyDescent="0.25">
      <c r="A68" s="1"/>
      <c r="B68" s="18" t="s">
        <v>14</v>
      </c>
      <c r="C68" s="15">
        <v>131.8014</v>
      </c>
      <c r="D68" s="15">
        <v>143.2252</v>
      </c>
      <c r="E68" s="15">
        <v>133.16660000000002</v>
      </c>
      <c r="F68" s="15">
        <f>+E68-D68</f>
        <v>-10.058599999999984</v>
      </c>
      <c r="G68" s="16">
        <f>+F68/D68*100</f>
        <v>-7.0229261331106425</v>
      </c>
      <c r="H68" s="16">
        <f>+E68-C68</f>
        <v>1.3652000000000157</v>
      </c>
      <c r="I68" s="17">
        <f>+H68/C68*100</f>
        <v>1.0358008336785618</v>
      </c>
    </row>
    <row r="69" spans="1:9" ht="15.75" x14ac:dyDescent="0.25">
      <c r="A69" s="1"/>
      <c r="B69" s="18" t="s">
        <v>15</v>
      </c>
      <c r="C69" s="15">
        <f>SUM(C70:C75)</f>
        <v>111.6711</v>
      </c>
      <c r="D69" s="15">
        <f>SUM(D70:D75)</f>
        <v>114.5363</v>
      </c>
      <c r="E69" s="15">
        <f>SUM(E70:E75)</f>
        <v>111.6467</v>
      </c>
      <c r="F69" s="15">
        <f>+E69-D69</f>
        <v>-2.8896000000000015</v>
      </c>
      <c r="G69" s="16">
        <f>+F69/D69*100</f>
        <v>-2.5228682959026978</v>
      </c>
      <c r="H69" s="16">
        <f>+E69-C69</f>
        <v>-2.4399999999999977E-2</v>
      </c>
      <c r="I69" s="17">
        <f>+H69/C69*100</f>
        <v>-2.1849878795856741E-2</v>
      </c>
    </row>
    <row r="70" spans="1:9" ht="15.75" x14ac:dyDescent="0.25">
      <c r="A70" s="1"/>
      <c r="B70" s="19" t="s">
        <v>16</v>
      </c>
      <c r="C70" s="20">
        <v>13.027100000000001</v>
      </c>
      <c r="D70" s="20">
        <v>13.1836</v>
      </c>
      <c r="E70" s="20">
        <v>13.383800000000001</v>
      </c>
      <c r="F70" s="20">
        <f>+E70-D70</f>
        <v>0.2002000000000006</v>
      </c>
      <c r="G70" s="21">
        <f>+F70/D70*100</f>
        <v>1.5185533541673033</v>
      </c>
      <c r="H70" s="21">
        <f>+E70-C70</f>
        <v>0.35670000000000002</v>
      </c>
      <c r="I70" s="22">
        <f>+H70/C70*100</f>
        <v>2.738138188852469</v>
      </c>
    </row>
    <row r="71" spans="1:9" ht="15.75" x14ac:dyDescent="0.25">
      <c r="A71" s="1"/>
      <c r="B71" s="19" t="s">
        <v>17</v>
      </c>
      <c r="C71" s="20">
        <v>40.482699999999994</v>
      </c>
      <c r="D71" s="20">
        <v>41.0503</v>
      </c>
      <c r="E71" s="20">
        <v>42.609400000000001</v>
      </c>
      <c r="F71" s="20">
        <f>+E71-D71</f>
        <v>1.5591000000000008</v>
      </c>
      <c r="G71" s="21">
        <f>+F71/D71*100</f>
        <v>3.7980234005598033</v>
      </c>
      <c r="H71" s="21">
        <f>+E71-C71</f>
        <v>2.1267000000000067</v>
      </c>
      <c r="I71" s="22">
        <f>+H71/C71*100</f>
        <v>5.2533551368856495</v>
      </c>
    </row>
    <row r="72" spans="1:9" ht="15.75" x14ac:dyDescent="0.25">
      <c r="A72" s="1"/>
      <c r="B72" s="19" t="s">
        <v>18</v>
      </c>
      <c r="C72" s="20">
        <v>18.420500000000001</v>
      </c>
      <c r="D72" s="20">
        <v>18.658200000000001</v>
      </c>
      <c r="E72" s="20">
        <v>17.228400000000001</v>
      </c>
      <c r="F72" s="20">
        <f>+E72-D72</f>
        <v>-1.4298000000000002</v>
      </c>
      <c r="G72" s="21">
        <f>+F72/D72*100</f>
        <v>-7.6631186288066377</v>
      </c>
      <c r="H72" s="21">
        <f>+E72-C72</f>
        <v>-1.1920999999999999</v>
      </c>
      <c r="I72" s="22">
        <f>+H72/C72*100</f>
        <v>-6.471594147824435</v>
      </c>
    </row>
    <row r="73" spans="1:9" ht="15.75" x14ac:dyDescent="0.25">
      <c r="A73" s="1"/>
      <c r="B73" s="19" t="s">
        <v>19</v>
      </c>
      <c r="C73" s="20">
        <v>33.077799999999996</v>
      </c>
      <c r="D73" s="20">
        <v>34.6601</v>
      </c>
      <c r="E73" s="20">
        <v>32.9587</v>
      </c>
      <c r="F73" s="20">
        <f>+E73-D73</f>
        <v>-1.7013999999999996</v>
      </c>
      <c r="G73" s="21">
        <f>+F73/D73*100</f>
        <v>-4.9088144581233166</v>
      </c>
      <c r="H73" s="21">
        <f>+E73-C73</f>
        <v>-0.11909999999999599</v>
      </c>
      <c r="I73" s="22">
        <f>+H73/C73*100</f>
        <v>-0.36006022165922763</v>
      </c>
    </row>
    <row r="74" spans="1:9" ht="15.75" x14ac:dyDescent="0.25">
      <c r="A74" s="1"/>
      <c r="B74" s="19" t="s">
        <v>20</v>
      </c>
      <c r="C74" s="20">
        <v>0.6069</v>
      </c>
      <c r="D74" s="20">
        <v>0.61570000000000003</v>
      </c>
      <c r="E74" s="20">
        <v>0.50910000000000011</v>
      </c>
      <c r="F74" s="20">
        <f>+E74-D74</f>
        <v>-0.10659999999999992</v>
      </c>
      <c r="G74" s="21">
        <f>+F74/D74*100</f>
        <v>-17.313626766282265</v>
      </c>
      <c r="H74" s="21">
        <f>+E74-C74</f>
        <v>-9.7799999999999887E-2</v>
      </c>
      <c r="I74" s="22">
        <f>+H74/C74*100</f>
        <v>-16.114681166584262</v>
      </c>
    </row>
    <row r="75" spans="1:9" ht="15.75" x14ac:dyDescent="0.25">
      <c r="A75" s="1"/>
      <c r="B75" s="19" t="s">
        <v>21</v>
      </c>
      <c r="C75" s="20">
        <v>6.0561000000000007</v>
      </c>
      <c r="D75" s="20">
        <v>6.3683999999999994</v>
      </c>
      <c r="E75" s="20">
        <v>4.9573</v>
      </c>
      <c r="F75" s="20">
        <f>+E75-D75</f>
        <v>-1.4110999999999994</v>
      </c>
      <c r="G75" s="21">
        <f>+F75/D75*100</f>
        <v>-22.15784184410526</v>
      </c>
      <c r="H75" s="21">
        <f>+E75-C75</f>
        <v>-1.0988000000000007</v>
      </c>
      <c r="I75" s="22">
        <f>+H75/C75*100</f>
        <v>-18.143689833391136</v>
      </c>
    </row>
    <row r="76" spans="1:9" ht="15.75" x14ac:dyDescent="0.25">
      <c r="A76" s="1"/>
      <c r="B76" s="18" t="s">
        <v>22</v>
      </c>
      <c r="C76" s="15">
        <f>SUM(C77:C81)</f>
        <v>81.795199999999994</v>
      </c>
      <c r="D76" s="15">
        <f>SUM(D77:D81)</f>
        <v>83.852199999999996</v>
      </c>
      <c r="E76" s="15">
        <f>SUM(E77:E81)</f>
        <v>82.466699999999989</v>
      </c>
      <c r="F76" s="15">
        <f>+E76-D76</f>
        <v>-1.3855000000000075</v>
      </c>
      <c r="G76" s="16">
        <f>+F76/D76*100</f>
        <v>-1.6523120442874577</v>
      </c>
      <c r="H76" s="16">
        <f>+E76-C76</f>
        <v>0.67149999999999466</v>
      </c>
      <c r="I76" s="17">
        <f>+H76/C76*100</f>
        <v>0.82095281874730397</v>
      </c>
    </row>
    <row r="77" spans="1:9" ht="15.75" x14ac:dyDescent="0.25">
      <c r="A77" s="1"/>
      <c r="B77" s="19" t="s">
        <v>23</v>
      </c>
      <c r="C77" s="20">
        <v>14.474399999999999</v>
      </c>
      <c r="D77" s="20">
        <v>14.353399999999999</v>
      </c>
      <c r="E77" s="20">
        <v>15.039300000000001</v>
      </c>
      <c r="F77" s="20">
        <f>+E77-D77</f>
        <v>0.68590000000000195</v>
      </c>
      <c r="G77" s="21">
        <f>+F77/D77*100</f>
        <v>4.7786587150083051</v>
      </c>
      <c r="H77" s="21">
        <f>+E77-C77</f>
        <v>0.56490000000000151</v>
      </c>
      <c r="I77" s="22">
        <f>+H77/C77*100</f>
        <v>3.9027524456972418</v>
      </c>
    </row>
    <row r="78" spans="1:9" ht="15.75" x14ac:dyDescent="0.25">
      <c r="A78" s="1"/>
      <c r="B78" s="19" t="s">
        <v>24</v>
      </c>
      <c r="C78" s="20">
        <v>0.96399999999999997</v>
      </c>
      <c r="D78" s="20">
        <v>0.92559999999999998</v>
      </c>
      <c r="E78" s="20">
        <v>1.1864000000000001</v>
      </c>
      <c r="F78" s="20">
        <f>+E78-D78</f>
        <v>0.26080000000000014</v>
      </c>
      <c r="G78" s="21">
        <f>+F78/D78*100</f>
        <v>28.176318063958526</v>
      </c>
      <c r="H78" s="21">
        <f>+E78-C78</f>
        <v>0.22240000000000015</v>
      </c>
      <c r="I78" s="22">
        <f>+H78/C78*100</f>
        <v>23.070539419087154</v>
      </c>
    </row>
    <row r="79" spans="1:9" ht="15.75" x14ac:dyDescent="0.25">
      <c r="A79" s="1"/>
      <c r="B79" s="19" t="s">
        <v>25</v>
      </c>
      <c r="C79" s="20"/>
      <c r="D79" s="20"/>
      <c r="E79" s="20"/>
      <c r="F79" s="20">
        <f>+E79-D79</f>
        <v>0</v>
      </c>
      <c r="G79" s="23" t="e">
        <f>+F79/D79*100</f>
        <v>#DIV/0!</v>
      </c>
      <c r="H79" s="21">
        <f>+E79-C79</f>
        <v>0</v>
      </c>
      <c r="I79" s="24" t="e">
        <f>+H79/C79*100</f>
        <v>#DIV/0!</v>
      </c>
    </row>
    <row r="80" spans="1:9" ht="15.75" x14ac:dyDescent="0.25">
      <c r="A80" s="1"/>
      <c r="B80" s="19" t="s">
        <v>26</v>
      </c>
      <c r="C80" s="20">
        <v>9.1661999999999999</v>
      </c>
      <c r="D80" s="20">
        <v>9.8439999999999994</v>
      </c>
      <c r="E80" s="20">
        <v>8.9664000000000001</v>
      </c>
      <c r="F80" s="20">
        <f>+E80-D80</f>
        <v>-0.87759999999999927</v>
      </c>
      <c r="G80" s="21">
        <f>+F80/D80*100</f>
        <v>-8.9150751726940207</v>
      </c>
      <c r="H80" s="21">
        <f>+E80-C80</f>
        <v>-0.19979999999999976</v>
      </c>
      <c r="I80" s="22">
        <f>+H80/C80*100</f>
        <v>-2.1797473325914747</v>
      </c>
    </row>
    <row r="81" spans="1:9" ht="15.75" x14ac:dyDescent="0.25">
      <c r="A81" s="1"/>
      <c r="B81" s="19" t="s">
        <v>27</v>
      </c>
      <c r="C81" s="20">
        <f>+C82+C83</f>
        <v>57.190600000000003</v>
      </c>
      <c r="D81" s="20">
        <v>58.729199999999999</v>
      </c>
      <c r="E81" s="20">
        <f>+E82+E83</f>
        <v>57.274599999999992</v>
      </c>
      <c r="F81" s="20">
        <f>+E81-D81</f>
        <v>-1.4546000000000063</v>
      </c>
      <c r="G81" s="21">
        <f>+F81/D81*100</f>
        <v>-2.4767917833037165</v>
      </c>
      <c r="H81" s="21">
        <f>+E81-C81</f>
        <v>8.3999999999988972E-2</v>
      </c>
      <c r="I81" s="22">
        <f>+H81/C81*100</f>
        <v>0.14687728402917433</v>
      </c>
    </row>
    <row r="82" spans="1:9" ht="15.75" x14ac:dyDescent="0.25">
      <c r="A82" s="1"/>
      <c r="B82" s="25" t="s">
        <v>28</v>
      </c>
      <c r="C82" s="20">
        <v>36.519400000000005</v>
      </c>
      <c r="D82" s="20"/>
      <c r="E82" s="20">
        <v>35.752199999999995</v>
      </c>
      <c r="F82" s="20">
        <f>+E82-D82</f>
        <v>35.752199999999995</v>
      </c>
      <c r="G82" s="23" t="e">
        <f>+F82/D82*100</f>
        <v>#DIV/0!</v>
      </c>
      <c r="H82" s="21">
        <f>+E82-C82</f>
        <v>-0.76720000000000965</v>
      </c>
      <c r="I82" s="22">
        <f>+H82/C82*100</f>
        <v>-2.1008012179827968</v>
      </c>
    </row>
    <row r="83" spans="1:9" ht="15.75" x14ac:dyDescent="0.25">
      <c r="A83" s="1"/>
      <c r="B83" s="25" t="s">
        <v>29</v>
      </c>
      <c r="C83" s="20">
        <v>20.671200000000002</v>
      </c>
      <c r="D83" s="20"/>
      <c r="E83" s="20">
        <v>21.522400000000001</v>
      </c>
      <c r="F83" s="20">
        <f>+E83-D83</f>
        <v>21.522400000000001</v>
      </c>
      <c r="G83" s="23" t="e">
        <f>+F83/D83*100</f>
        <v>#DIV/0!</v>
      </c>
      <c r="H83" s="21">
        <f>+E83-C83</f>
        <v>0.85119999999999862</v>
      </c>
      <c r="I83" s="22">
        <f>+H83/C83*100</f>
        <v>4.1178064166569843</v>
      </c>
    </row>
    <row r="84" spans="1:9" ht="15.75" x14ac:dyDescent="0.25">
      <c r="A84" s="1"/>
      <c r="B84" s="18" t="s">
        <v>30</v>
      </c>
      <c r="C84" s="15">
        <f>SUM(C85:C91)</f>
        <v>132.0436</v>
      </c>
      <c r="D84" s="15">
        <f>SUM(D85:D91)</f>
        <v>176.53440000000001</v>
      </c>
      <c r="E84" s="15">
        <f>SUM(E85:E91)</f>
        <v>196.16329999999999</v>
      </c>
      <c r="F84" s="15">
        <f>+E84-D84</f>
        <v>19.628899999999987</v>
      </c>
      <c r="G84" s="16">
        <f>+F84/D84*100</f>
        <v>11.119022694726914</v>
      </c>
      <c r="H84" s="16">
        <f>+E84-C84</f>
        <v>64.119699999999995</v>
      </c>
      <c r="I84" s="17">
        <f>+H84/C84*100</f>
        <v>48.559490956017555</v>
      </c>
    </row>
    <row r="85" spans="1:9" ht="15.75" x14ac:dyDescent="0.25">
      <c r="A85" s="1"/>
      <c r="B85" s="19" t="s">
        <v>31</v>
      </c>
      <c r="C85" s="20">
        <v>6.9332000000000003</v>
      </c>
      <c r="D85" s="20">
        <v>8.5978999999999992</v>
      </c>
      <c r="E85" s="20">
        <v>7.3635000000000002</v>
      </c>
      <c r="F85" s="20">
        <f>+E85-D85</f>
        <v>-1.2343999999999991</v>
      </c>
      <c r="G85" s="21">
        <f>+F85/D85*100</f>
        <v>-14.356994149734229</v>
      </c>
      <c r="H85" s="21">
        <f>+E85-C85</f>
        <v>0.4302999999999999</v>
      </c>
      <c r="I85" s="22">
        <f>+H85/C85*100</f>
        <v>6.2063693532567914</v>
      </c>
    </row>
    <row r="86" spans="1:9" ht="15.75" x14ac:dyDescent="0.25">
      <c r="A86" s="1"/>
      <c r="B86" s="19" t="s">
        <v>32</v>
      </c>
      <c r="C86" s="20">
        <v>57.226300000000002</v>
      </c>
      <c r="D86" s="20">
        <v>53.117100000000001</v>
      </c>
      <c r="E86" s="20">
        <v>59.328600000000002</v>
      </c>
      <c r="F86" s="20">
        <f>+E86-D86</f>
        <v>6.2115000000000009</v>
      </c>
      <c r="G86" s="21">
        <f>+F86/D86*100</f>
        <v>11.693974256877731</v>
      </c>
      <c r="H86" s="21">
        <f>+E86-C86</f>
        <v>2.1022999999999996</v>
      </c>
      <c r="I86" s="22">
        <f>+H86/C86*100</f>
        <v>3.6736605372005524</v>
      </c>
    </row>
    <row r="87" spans="1:9" ht="15.75" x14ac:dyDescent="0.25">
      <c r="A87" s="1"/>
      <c r="B87" s="19" t="s">
        <v>33</v>
      </c>
      <c r="C87" s="20">
        <v>28.745200000000001</v>
      </c>
      <c r="D87" s="20">
        <v>26.493599999999997</v>
      </c>
      <c r="E87" s="20">
        <v>29.832699999999996</v>
      </c>
      <c r="F87" s="20">
        <f>+E87-D87</f>
        <v>3.3390999999999984</v>
      </c>
      <c r="G87" s="21">
        <f>+F87/D87*100</f>
        <v>12.603421203611434</v>
      </c>
      <c r="H87" s="21">
        <f>+E87-C87</f>
        <v>1.087499999999995</v>
      </c>
      <c r="I87" s="22">
        <f>+H87/C87*100</f>
        <v>3.7832403322989405</v>
      </c>
    </row>
    <row r="88" spans="1:9" ht="15.75" x14ac:dyDescent="0.25">
      <c r="A88" s="1"/>
      <c r="B88" s="19" t="s">
        <v>34</v>
      </c>
      <c r="C88" s="20">
        <v>0.57389999999999997</v>
      </c>
      <c r="D88" s="20">
        <v>0</v>
      </c>
      <c r="E88" s="20">
        <v>0.7157</v>
      </c>
      <c r="F88" s="20">
        <f>+E88-D88</f>
        <v>0.7157</v>
      </c>
      <c r="G88" s="23" t="e">
        <f>+F88/D88*100</f>
        <v>#DIV/0!</v>
      </c>
      <c r="H88" s="21">
        <f>+E88-C88</f>
        <v>0.14180000000000004</v>
      </c>
      <c r="I88" s="22">
        <f>+H88/C88*100</f>
        <v>24.708137306150903</v>
      </c>
    </row>
    <row r="89" spans="1:9" ht="15.75" x14ac:dyDescent="0.25">
      <c r="A89" s="1"/>
      <c r="B89" s="19" t="s">
        <v>35</v>
      </c>
      <c r="C89" s="20"/>
      <c r="D89" s="20"/>
      <c r="E89" s="20"/>
      <c r="F89" s="20">
        <f>+E89-D89</f>
        <v>0</v>
      </c>
      <c r="G89" s="23" t="e">
        <f>+F89/D89*100</f>
        <v>#DIV/0!</v>
      </c>
      <c r="H89" s="21">
        <f>+E89-C89</f>
        <v>0</v>
      </c>
      <c r="I89" s="24" t="e">
        <f>+H89/C89*100</f>
        <v>#DIV/0!</v>
      </c>
    </row>
    <row r="90" spans="1:9" ht="15.75" x14ac:dyDescent="0.25">
      <c r="A90" s="1"/>
      <c r="B90" s="19" t="s">
        <v>61</v>
      </c>
      <c r="C90" s="20">
        <v>31.523700000000002</v>
      </c>
      <c r="D90" s="20">
        <v>33.325800000000001</v>
      </c>
      <c r="E90" s="20">
        <v>32.335000000000008</v>
      </c>
      <c r="F90" s="20">
        <f>+E90-D90</f>
        <v>-0.99079999999999302</v>
      </c>
      <c r="G90" s="21">
        <f>+F90/D90*100</f>
        <v>-2.9730719142525999</v>
      </c>
      <c r="H90" s="21">
        <f>+E90-C90</f>
        <v>0.81130000000000635</v>
      </c>
      <c r="I90" s="22">
        <f>+H90/C90*100</f>
        <v>2.5736192134806712</v>
      </c>
    </row>
    <row r="91" spans="1:9" ht="15.75" x14ac:dyDescent="0.25">
      <c r="A91" s="1"/>
      <c r="B91" s="19" t="s">
        <v>62</v>
      </c>
      <c r="C91" s="20">
        <v>7.0413000000000006</v>
      </c>
      <c r="D91" s="20">
        <v>55</v>
      </c>
      <c r="E91" s="20">
        <v>66.587800000000001</v>
      </c>
      <c r="F91" s="20">
        <f>+E91-D91</f>
        <v>11.587800000000001</v>
      </c>
      <c r="G91" s="21">
        <f>+F91/D91*100</f>
        <v>21.068727272727276</v>
      </c>
      <c r="H91" s="21">
        <f>+E91-C91</f>
        <v>59.546500000000002</v>
      </c>
      <c r="I91" s="22">
        <f>+H91/C91*100</f>
        <v>845.67480436851156</v>
      </c>
    </row>
    <row r="92" spans="1:9" ht="15.75" x14ac:dyDescent="0.25">
      <c r="A92" s="1"/>
      <c r="B92" s="14" t="s">
        <v>36</v>
      </c>
      <c r="C92" s="15">
        <f>SUM(C93:C95)</f>
        <v>113.2727</v>
      </c>
      <c r="D92" s="15">
        <f>SUM(D93:D95)</f>
        <v>101.9645</v>
      </c>
      <c r="E92" s="15">
        <f>SUM(E93:E95)</f>
        <v>187.90499999999997</v>
      </c>
      <c r="F92" s="15">
        <f>+E92-D92</f>
        <v>85.940499999999972</v>
      </c>
      <c r="G92" s="16">
        <f>+F92/D92*100</f>
        <v>84.284726546984459</v>
      </c>
      <c r="H92" s="16">
        <f>+E92-C92</f>
        <v>74.632299999999972</v>
      </c>
      <c r="I92" s="17">
        <f>+H92/C92*100</f>
        <v>65.887279106086439</v>
      </c>
    </row>
    <row r="93" spans="1:9" ht="15.75" x14ac:dyDescent="0.25">
      <c r="A93" s="1"/>
      <c r="B93" s="19" t="s">
        <v>37</v>
      </c>
      <c r="C93" s="20">
        <v>23.292900000000003</v>
      </c>
      <c r="D93" s="20">
        <v>11.028700000000001</v>
      </c>
      <c r="E93" s="20">
        <v>24.294600000000003</v>
      </c>
      <c r="F93" s="20">
        <f>+E93-D93</f>
        <v>13.265900000000002</v>
      </c>
      <c r="G93" s="21">
        <f>+F93/D93*100</f>
        <v>120.28525574183722</v>
      </c>
      <c r="H93" s="21">
        <f>+E93-C93</f>
        <v>1.0016999999999996</v>
      </c>
      <c r="I93" s="22">
        <f>+H93/C93*100</f>
        <v>4.3004520690854271</v>
      </c>
    </row>
    <row r="94" spans="1:9" ht="15.75" x14ac:dyDescent="0.25">
      <c r="A94" s="1"/>
      <c r="B94" s="19" t="s">
        <v>38</v>
      </c>
      <c r="C94" s="20">
        <v>5.4211</v>
      </c>
      <c r="D94" s="20">
        <v>0</v>
      </c>
      <c r="E94" s="20">
        <v>5.6057000000000006</v>
      </c>
      <c r="F94" s="20">
        <f>+E94-D94</f>
        <v>5.6057000000000006</v>
      </c>
      <c r="G94" s="23" t="e">
        <f>+F94/D94*100</f>
        <v>#DIV/0!</v>
      </c>
      <c r="H94" s="21">
        <f>+E94-C94</f>
        <v>0.18460000000000054</v>
      </c>
      <c r="I94" s="22">
        <f>+H94/C94*100</f>
        <v>3.4052129641585758</v>
      </c>
    </row>
    <row r="95" spans="1:9" ht="18.75" x14ac:dyDescent="0.25">
      <c r="A95" s="1"/>
      <c r="B95" s="19" t="s">
        <v>39</v>
      </c>
      <c r="C95" s="20">
        <v>84.558700000000002</v>
      </c>
      <c r="D95" s="20">
        <v>90.9358</v>
      </c>
      <c r="E95" s="20">
        <v>158.00469999999999</v>
      </c>
      <c r="F95" s="20">
        <f>+E95-D95</f>
        <v>67.068899999999985</v>
      </c>
      <c r="G95" s="21">
        <f>+F95/D95*100</f>
        <v>73.754121039238655</v>
      </c>
      <c r="H95" s="21">
        <f>+E95-C95</f>
        <v>73.445999999999984</v>
      </c>
      <c r="I95" s="22">
        <f>+H95/C95*100</f>
        <v>86.858005149085756</v>
      </c>
    </row>
    <row r="96" spans="1:9" ht="16.5" thickBot="1" x14ac:dyDescent="0.3">
      <c r="A96" s="1"/>
      <c r="B96" s="26"/>
      <c r="C96" s="27"/>
      <c r="D96" s="27"/>
      <c r="E96" s="27"/>
      <c r="F96" s="27"/>
      <c r="G96" s="27"/>
      <c r="H96" s="27"/>
      <c r="I96" s="28"/>
    </row>
    <row r="97" spans="2:9" x14ac:dyDescent="0.25">
      <c r="B97" s="29"/>
      <c r="C97" s="29"/>
      <c r="D97" s="29"/>
      <c r="E97" s="2"/>
      <c r="F97" s="2"/>
      <c r="G97" s="2"/>
      <c r="H97" s="2"/>
      <c r="I97" s="2"/>
    </row>
    <row r="98" spans="2:9" x14ac:dyDescent="0.25">
      <c r="B98" s="30" t="s">
        <v>52</v>
      </c>
      <c r="C98" s="30"/>
      <c r="D98" s="30"/>
      <c r="E98" s="2"/>
      <c r="F98" s="2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37" t="s">
        <v>40</v>
      </c>
      <c r="C100" s="38"/>
      <c r="D100" s="38"/>
      <c r="E100" s="38"/>
      <c r="F100" s="38"/>
      <c r="G100" s="38"/>
      <c r="H100" s="38"/>
      <c r="I100" s="38"/>
    </row>
  </sheetData>
  <mergeCells count="7">
    <mergeCell ref="B5:B6"/>
    <mergeCell ref="D5:L5"/>
    <mergeCell ref="M5:N5"/>
    <mergeCell ref="B48:N48"/>
    <mergeCell ref="B57:B58"/>
    <mergeCell ref="F57:G57"/>
    <mergeCell ref="H57:I57"/>
  </mergeCells>
  <printOptions horizontalCentered="1"/>
  <pageMargins left="0.7" right="0.7" top="0.75" bottom="0.75" header="0.3" footer="0.3"/>
  <pageSetup scale="59" orientation="landscape" r:id="rId1"/>
  <ignoredErrors>
    <ignoredError sqref="C12:K12 L10:L11 L13:L16 L18:L23 L25:L28 L30:L31 L33:L39 L41:L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Carlos Alberto Minero Mendoza</cp:lastModifiedBy>
  <cp:lastPrinted>2018-10-04T17:51:27Z</cp:lastPrinted>
  <dcterms:created xsi:type="dcterms:W3CDTF">2018-10-04T15:08:47Z</dcterms:created>
  <dcterms:modified xsi:type="dcterms:W3CDTF">2018-10-11T19:45:58Z</dcterms:modified>
</cp:coreProperties>
</file>