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.minero\Documents\1-Proyectos\AA-LRF\Otras Tareas Extra\Envio Fermin Ingresos\"/>
    </mc:Choice>
  </mc:AlternateContent>
  <bookViews>
    <workbookView xWindow="0" yWindow="0" windowWidth="28800" windowHeight="12135" tabRatio="946"/>
  </bookViews>
  <sheets>
    <sheet name="Marzo1" sheetId="8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8" l="1"/>
  <c r="D62" i="8"/>
  <c r="D61" i="8" s="1"/>
  <c r="D60" i="8" s="1"/>
  <c r="E62" i="8"/>
  <c r="H62" i="8"/>
  <c r="I62" i="8" s="1"/>
  <c r="F63" i="8"/>
  <c r="G63" i="8"/>
  <c r="H63" i="8"/>
  <c r="I63" i="8" s="1"/>
  <c r="F64" i="8"/>
  <c r="G64" i="8"/>
  <c r="H64" i="8"/>
  <c r="I64" i="8" s="1"/>
  <c r="C65" i="8"/>
  <c r="D65" i="8"/>
  <c r="E65" i="8"/>
  <c r="F65" i="8" s="1"/>
  <c r="G65" i="8" s="1"/>
  <c r="F66" i="8"/>
  <c r="G66" i="8"/>
  <c r="H66" i="8"/>
  <c r="I66" i="8"/>
  <c r="F67" i="8"/>
  <c r="G67" i="8"/>
  <c r="H67" i="8"/>
  <c r="I67" i="8"/>
  <c r="F68" i="8"/>
  <c r="G68" i="8"/>
  <c r="H68" i="8"/>
  <c r="I68" i="8"/>
  <c r="F69" i="8"/>
  <c r="G69" i="8"/>
  <c r="H69" i="8"/>
  <c r="I69" i="8"/>
  <c r="C70" i="8"/>
  <c r="D70" i="8"/>
  <c r="E70" i="8"/>
  <c r="H70" i="8" s="1"/>
  <c r="I70" i="8" s="1"/>
  <c r="F70" i="8"/>
  <c r="G70" i="8" s="1"/>
  <c r="F71" i="8"/>
  <c r="G71" i="8" s="1"/>
  <c r="H71" i="8"/>
  <c r="I71" i="8"/>
  <c r="F72" i="8"/>
  <c r="G72" i="8" s="1"/>
  <c r="H72" i="8"/>
  <c r="I72" i="8"/>
  <c r="F73" i="8"/>
  <c r="G73" i="8" s="1"/>
  <c r="H73" i="8"/>
  <c r="I73" i="8"/>
  <c r="F74" i="8"/>
  <c r="G74" i="8" s="1"/>
  <c r="H74" i="8"/>
  <c r="I74" i="8"/>
  <c r="F75" i="8"/>
  <c r="G75" i="8" s="1"/>
  <c r="H75" i="8"/>
  <c r="I75" i="8"/>
  <c r="F76" i="8"/>
  <c r="G76" i="8" s="1"/>
  <c r="H76" i="8"/>
  <c r="I76" i="8"/>
  <c r="C77" i="8"/>
  <c r="C61" i="8" s="1"/>
  <c r="C60" i="8" s="1"/>
  <c r="D77" i="8"/>
  <c r="F78" i="8"/>
  <c r="G78" i="8"/>
  <c r="H78" i="8"/>
  <c r="I78" i="8"/>
  <c r="F79" i="8"/>
  <c r="G79" i="8"/>
  <c r="H79" i="8"/>
  <c r="I79" i="8"/>
  <c r="F80" i="8"/>
  <c r="G80" i="8"/>
  <c r="H80" i="8"/>
  <c r="I80" i="8" s="1"/>
  <c r="F81" i="8"/>
  <c r="G81" i="8"/>
  <c r="H81" i="8"/>
  <c r="I81" i="8"/>
  <c r="C82" i="8"/>
  <c r="E82" i="8"/>
  <c r="F82" i="8" s="1"/>
  <c r="G82" i="8" s="1"/>
  <c r="F83" i="8"/>
  <c r="G83" i="8" s="1"/>
  <c r="H83" i="8"/>
  <c r="I83" i="8"/>
  <c r="F84" i="8"/>
  <c r="G84" i="8" s="1"/>
  <c r="H84" i="8"/>
  <c r="I84" i="8"/>
  <c r="C85" i="8"/>
  <c r="D85" i="8"/>
  <c r="E85" i="8"/>
  <c r="H85" i="8" s="1"/>
  <c r="I85" i="8" s="1"/>
  <c r="F85" i="8"/>
  <c r="G85" i="8" s="1"/>
  <c r="F86" i="8"/>
  <c r="G86" i="8" s="1"/>
  <c r="H86" i="8"/>
  <c r="I86" i="8"/>
  <c r="F87" i="8"/>
  <c r="G87" i="8" s="1"/>
  <c r="H87" i="8"/>
  <c r="I87" i="8"/>
  <c r="F88" i="8"/>
  <c r="G88" i="8" s="1"/>
  <c r="H88" i="8"/>
  <c r="I88" i="8"/>
  <c r="F89" i="8"/>
  <c r="G89" i="8" s="1"/>
  <c r="H89" i="8"/>
  <c r="I89" i="8"/>
  <c r="F90" i="8"/>
  <c r="G90" i="8" s="1"/>
  <c r="H90" i="8"/>
  <c r="I90" i="8"/>
  <c r="F91" i="8"/>
  <c r="G91" i="8" s="1"/>
  <c r="H91" i="8"/>
  <c r="I91" i="8"/>
  <c r="F92" i="8"/>
  <c r="G92" i="8" s="1"/>
  <c r="H92" i="8"/>
  <c r="I92" i="8"/>
  <c r="C93" i="8"/>
  <c r="D93" i="8"/>
  <c r="E93" i="8"/>
  <c r="H93" i="8" s="1"/>
  <c r="I93" i="8" s="1"/>
  <c r="F93" i="8"/>
  <c r="G93" i="8"/>
  <c r="F94" i="8"/>
  <c r="G94" i="8"/>
  <c r="H94" i="8"/>
  <c r="I94" i="8"/>
  <c r="F95" i="8"/>
  <c r="G95" i="8"/>
  <c r="H95" i="8"/>
  <c r="I95" i="8"/>
  <c r="F96" i="8"/>
  <c r="G96" i="8"/>
  <c r="H96" i="8"/>
  <c r="I96" i="8"/>
  <c r="H65" i="8" l="1"/>
  <c r="I65" i="8" s="1"/>
  <c r="E77" i="8"/>
  <c r="F62" i="8"/>
  <c r="G62" i="8" s="1"/>
  <c r="H82" i="8"/>
  <c r="I82" i="8" s="1"/>
  <c r="G43" i="8"/>
  <c r="G42" i="8"/>
  <c r="G41" i="8"/>
  <c r="F40" i="8"/>
  <c r="E40" i="8"/>
  <c r="D40" i="8"/>
  <c r="C40" i="8"/>
  <c r="G39" i="8"/>
  <c r="G38" i="8"/>
  <c r="G37" i="8"/>
  <c r="G36" i="8"/>
  <c r="G35" i="8"/>
  <c r="G34" i="8"/>
  <c r="G33" i="8"/>
  <c r="F32" i="8"/>
  <c r="E32" i="8"/>
  <c r="D32" i="8"/>
  <c r="C32" i="8"/>
  <c r="G31" i="8"/>
  <c r="G30" i="8"/>
  <c r="F29" i="8"/>
  <c r="E29" i="8"/>
  <c r="D29" i="8"/>
  <c r="C29" i="8"/>
  <c r="G28" i="8"/>
  <c r="G27" i="8"/>
  <c r="G26" i="8"/>
  <c r="G25" i="8"/>
  <c r="F24" i="8"/>
  <c r="E24" i="8"/>
  <c r="D24" i="8"/>
  <c r="C24" i="8"/>
  <c r="G23" i="8"/>
  <c r="G22" i="8"/>
  <c r="G21" i="8"/>
  <c r="G20" i="8"/>
  <c r="G19" i="8"/>
  <c r="G18" i="8"/>
  <c r="F17" i="8"/>
  <c r="E17" i="8"/>
  <c r="D17" i="8"/>
  <c r="C17" i="8"/>
  <c r="G16" i="8"/>
  <c r="G15" i="8"/>
  <c r="G14" i="8"/>
  <c r="G13" i="8"/>
  <c r="F12" i="8"/>
  <c r="E12" i="8"/>
  <c r="D12" i="8"/>
  <c r="C12" i="8"/>
  <c r="G11" i="8"/>
  <c r="G10" i="8"/>
  <c r="F9" i="8"/>
  <c r="E9" i="8"/>
  <c r="E8" i="8" s="1"/>
  <c r="E7" i="8" s="1"/>
  <c r="D9" i="8"/>
  <c r="C9" i="8"/>
  <c r="H77" i="8" l="1"/>
  <c r="I77" i="8" s="1"/>
  <c r="F77" i="8"/>
  <c r="G77" i="8" s="1"/>
  <c r="G12" i="8"/>
  <c r="H12" i="8" s="1"/>
  <c r="I12" i="8" s="1"/>
  <c r="E61" i="8"/>
  <c r="D8" i="8"/>
  <c r="D7" i="8" s="1"/>
  <c r="H38" i="8"/>
  <c r="I38" i="8" s="1"/>
  <c r="H15" i="8"/>
  <c r="I15" i="8" s="1"/>
  <c r="H20" i="8"/>
  <c r="I20" i="8" s="1"/>
  <c r="H11" i="8"/>
  <c r="I11" i="8" s="1"/>
  <c r="H16" i="8"/>
  <c r="I16" i="8" s="1"/>
  <c r="H21" i="8"/>
  <c r="I21" i="8" s="1"/>
  <c r="H26" i="8"/>
  <c r="I26" i="8" s="1"/>
  <c r="H31" i="8"/>
  <c r="I31" i="8" s="1"/>
  <c r="H36" i="8"/>
  <c r="I36" i="8" s="1"/>
  <c r="H41" i="8"/>
  <c r="I41" i="8" s="1"/>
  <c r="H14" i="8"/>
  <c r="I14" i="8" s="1"/>
  <c r="H19" i="8"/>
  <c r="I19" i="8" s="1"/>
  <c r="H23" i="8"/>
  <c r="I23" i="8" s="1"/>
  <c r="H28" i="8"/>
  <c r="I28" i="8" s="1"/>
  <c r="H34" i="8"/>
  <c r="I34" i="8" s="1"/>
  <c r="H43" i="8"/>
  <c r="I43" i="8" s="1"/>
  <c r="H10" i="8"/>
  <c r="I10" i="8" s="1"/>
  <c r="H25" i="8"/>
  <c r="I25" i="8" s="1"/>
  <c r="H30" i="8"/>
  <c r="I30" i="8" s="1"/>
  <c r="H35" i="8"/>
  <c r="I35" i="8" s="1"/>
  <c r="H39" i="8"/>
  <c r="I39" i="8" s="1"/>
  <c r="H13" i="8"/>
  <c r="I13" i="8" s="1"/>
  <c r="H18" i="8"/>
  <c r="I18" i="8" s="1"/>
  <c r="H22" i="8"/>
  <c r="I22" i="8" s="1"/>
  <c r="H27" i="8"/>
  <c r="I27" i="8" s="1"/>
  <c r="H33" i="8"/>
  <c r="I33" i="8" s="1"/>
  <c r="H37" i="8"/>
  <c r="I37" i="8" s="1"/>
  <c r="G40" i="8"/>
  <c r="H42" i="8"/>
  <c r="I42" i="8" s="1"/>
  <c r="G29" i="8"/>
  <c r="F8" i="8"/>
  <c r="F7" i="8" s="1"/>
  <c r="G17" i="8"/>
  <c r="C8" i="8"/>
  <c r="C7" i="8" s="1"/>
  <c r="G24" i="8"/>
  <c r="G32" i="8"/>
  <c r="G9" i="8"/>
  <c r="H61" i="8" l="1"/>
  <c r="I61" i="8" s="1"/>
  <c r="E60" i="8"/>
  <c r="F61" i="8"/>
  <c r="G61" i="8" s="1"/>
  <c r="H17" i="8"/>
  <c r="I17" i="8" s="1"/>
  <c r="H32" i="8"/>
  <c r="I32" i="8" s="1"/>
  <c r="H24" i="8"/>
  <c r="I24" i="8" s="1"/>
  <c r="H29" i="8"/>
  <c r="I29" i="8" s="1"/>
  <c r="H40" i="8"/>
  <c r="I40" i="8" s="1"/>
  <c r="H9" i="8"/>
  <c r="I9" i="8" s="1"/>
  <c r="G7" i="8"/>
  <c r="G8" i="8"/>
  <c r="H60" i="8" l="1"/>
  <c r="I60" i="8" s="1"/>
  <c r="F60" i="8"/>
  <c r="G60" i="8" s="1"/>
  <c r="H8" i="8"/>
  <c r="I8" i="8" s="1"/>
  <c r="H7" i="8"/>
  <c r="I7" i="8" s="1"/>
</calcChain>
</file>

<file path=xl/sharedStrings.xml><?xml version="1.0" encoding="utf-8"?>
<sst xmlns="http://schemas.openxmlformats.org/spreadsheetml/2006/main" count="106" uniqueCount="58">
  <si>
    <t>(Montos en Millones de US$)</t>
  </si>
  <si>
    <t>Concepto</t>
  </si>
  <si>
    <t>Año 2017</t>
  </si>
  <si>
    <t xml:space="preserve">Abs. </t>
  </si>
  <si>
    <t>%</t>
  </si>
  <si>
    <t>Abs.</t>
  </si>
  <si>
    <t>INGRESOS CORRIENTES Y CONTRIBUCIONES (1+2)</t>
  </si>
  <si>
    <t>1. TRIBUTARIOS Y CONTRIBUCIONES</t>
  </si>
  <si>
    <t>IVA</t>
  </si>
  <si>
    <t>Declaraciones</t>
  </si>
  <si>
    <t>Importación</t>
  </si>
  <si>
    <t>IMPUESTO SOBRE LA RENTA</t>
  </si>
  <si>
    <t>Retenciones</t>
  </si>
  <si>
    <t>Pago a Cuenta</t>
  </si>
  <si>
    <t>DERECHOS ARANCELARIOS A LA IMPORTACION</t>
  </si>
  <si>
    <t>IMPUESTOS SELECTIVOS AL CONSUMO</t>
  </si>
  <si>
    <t>Productos Alcohólicos</t>
  </si>
  <si>
    <t>Cerveza</t>
  </si>
  <si>
    <t>Cigarrillo</t>
  </si>
  <si>
    <t>Gaseosa y otras bebidas no carbonatadas</t>
  </si>
  <si>
    <t>Armas, munic., explos. Y similares</t>
  </si>
  <si>
    <t>Ad-valorem sobre combustibles</t>
  </si>
  <si>
    <t>OTROS IMP. Y GRAV. DIVERSOS</t>
  </si>
  <si>
    <t>Transferencia de Bienes</t>
  </si>
  <si>
    <t>Migración y Turismo</t>
  </si>
  <si>
    <t>s/ Llamadas Prov del Exterior</t>
  </si>
  <si>
    <t>Impto. Esp. 1er Matricula</t>
  </si>
  <si>
    <t>Impuesto a operaciones financieras</t>
  </si>
  <si>
    <t>Al cheque y a las transferencias electrónicas</t>
  </si>
  <si>
    <t>Retención para el control de la liquidez (Acreditable)</t>
  </si>
  <si>
    <t>CONTRIBUCIONES ESPECIALES</t>
  </si>
  <si>
    <t>PROMOCION TURISMO</t>
  </si>
  <si>
    <t>FOVIAL</t>
  </si>
  <si>
    <t>TRANSPORTE PUBLICO</t>
  </si>
  <si>
    <t>AZUCAR EXTRAIDA</t>
  </si>
  <si>
    <t>FONAT</t>
  </si>
  <si>
    <t>2. NO TRIBUTARIOS</t>
  </si>
  <si>
    <t>FEFE</t>
  </si>
  <si>
    <t>DUI</t>
  </si>
  <si>
    <r>
      <t xml:space="preserve">Otros </t>
    </r>
    <r>
      <rPr>
        <b/>
        <vertAlign val="superscript"/>
        <sz val="12"/>
        <rFont val="Arial"/>
        <family val="2"/>
      </rPr>
      <t>1/</t>
    </r>
  </si>
  <si>
    <r>
      <t xml:space="preserve">1/ </t>
    </r>
    <r>
      <rPr>
        <b/>
        <sz val="9"/>
        <rFont val="Arial"/>
        <family val="2"/>
      </rPr>
      <t>Incluye ingresos financieros; tasas y derechos; venta de bienes y servicios; y transferencias corrientes</t>
    </r>
  </si>
  <si>
    <t>Variaciones</t>
  </si>
  <si>
    <t>Ene.</t>
  </si>
  <si>
    <t>Feb.</t>
  </si>
  <si>
    <t>Mar.</t>
  </si>
  <si>
    <t>INGRESOS CORRIENTES Y CONTRIBUCIONES</t>
  </si>
  <si>
    <t>DERECHOS ARANCELARIOS A LA IMPORT.</t>
  </si>
  <si>
    <t>Fuente: Departamento de Ingresos Bancarios, Dirección General de Tesorería</t>
  </si>
  <si>
    <t>Al  31 Mar.</t>
  </si>
  <si>
    <t>Al   31 Mar.</t>
  </si>
  <si>
    <t>Variac. 17 / Pto. 17</t>
  </si>
  <si>
    <t>Variac. 17 / 16</t>
  </si>
  <si>
    <t>Pto. 2017</t>
  </si>
  <si>
    <t>Año 2016</t>
  </si>
  <si>
    <t>INGRESOS AL  31 DE MARZO DE 2017, VRS EJECUTADO  2016  (Definitivo)</t>
  </si>
  <si>
    <t>COMPARATIVO ACUMULADO AL  31 DE MARZO DE 2017, VRS EJECUTADO  2016 Y PRESUPUESTO 2017 (Definitivo)</t>
  </si>
  <si>
    <t>SEGURIDAD PUBLICA (CESC)</t>
  </si>
  <si>
    <t>SEGURIDAD PUBLICA (Grandes Contribuyentes)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</si>
</sst>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b/>
      <vertAlign val="superscript"/>
      <sz val="12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ill="1"/>
    <xf numFmtId="0" fontId="0" fillId="2" borderId="0" xfId="0" applyFill="1"/>
    <xf numFmtId="0" fontId="2" fillId="3" borderId="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2" borderId="10" xfId="0" applyFont="1" applyFill="1" applyBorder="1"/>
    <xf numFmtId="164" fontId="2" fillId="2" borderId="8" xfId="0" applyNumberFormat="1" applyFont="1" applyFill="1" applyBorder="1" applyAlignment="1"/>
    <xf numFmtId="164" fontId="2" fillId="2" borderId="8" xfId="0" applyNumberFormat="1" applyFont="1" applyFill="1" applyBorder="1"/>
    <xf numFmtId="164" fontId="2" fillId="2" borderId="11" xfId="0" applyNumberFormat="1" applyFont="1" applyFill="1" applyBorder="1"/>
    <xf numFmtId="164" fontId="2" fillId="2" borderId="12" xfId="0" applyNumberFormat="1" applyFont="1" applyFill="1" applyBorder="1"/>
    <xf numFmtId="165" fontId="0" fillId="0" borderId="0" xfId="0" applyNumberFormat="1" applyFill="1"/>
    <xf numFmtId="0" fontId="2" fillId="2" borderId="6" xfId="0" applyFont="1" applyFill="1" applyBorder="1"/>
    <xf numFmtId="164" fontId="2" fillId="2" borderId="7" xfId="0" applyNumberFormat="1" applyFont="1" applyFill="1" applyBorder="1"/>
    <xf numFmtId="164" fontId="2" fillId="2" borderId="13" xfId="0" applyNumberFormat="1" applyFont="1" applyFill="1" applyBorder="1"/>
    <xf numFmtId="164" fontId="2" fillId="2" borderId="9" xfId="0" applyNumberFormat="1" applyFont="1" applyFill="1" applyBorder="1"/>
    <xf numFmtId="0" fontId="2" fillId="2" borderId="6" xfId="0" applyFont="1" applyFill="1" applyBorder="1" applyAlignment="1">
      <alignment horizontal="left" indent="1"/>
    </xf>
    <xf numFmtId="0" fontId="4" fillId="2" borderId="6" xfId="0" applyFont="1" applyFill="1" applyBorder="1" applyAlignment="1">
      <alignment horizontal="left" indent="2"/>
    </xf>
    <xf numFmtId="164" fontId="4" fillId="2" borderId="7" xfId="0" applyNumberFormat="1" applyFont="1" applyFill="1" applyBorder="1"/>
    <xf numFmtId="164" fontId="4" fillId="2" borderId="13" xfId="0" applyNumberFormat="1" applyFont="1" applyFill="1" applyBorder="1"/>
    <xf numFmtId="164" fontId="4" fillId="2" borderId="9" xfId="0" applyNumberFormat="1" applyFont="1" applyFill="1" applyBorder="1"/>
    <xf numFmtId="164" fontId="5" fillId="2" borderId="13" xfId="0" applyNumberFormat="1" applyFont="1" applyFill="1" applyBorder="1"/>
    <xf numFmtId="164" fontId="5" fillId="2" borderId="9" xfId="0" applyNumberFormat="1" applyFont="1" applyFill="1" applyBorder="1"/>
    <xf numFmtId="0" fontId="4" fillId="2" borderId="6" xfId="0" applyFont="1" applyFill="1" applyBorder="1" applyAlignment="1">
      <alignment horizontal="left" indent="3"/>
    </xf>
    <xf numFmtId="0" fontId="2" fillId="2" borderId="14" xfId="0" applyFont="1" applyFill="1" applyBorder="1"/>
    <xf numFmtId="164" fontId="2" fillId="2" borderId="15" xfId="0" applyNumberFormat="1" applyFont="1" applyFill="1" applyBorder="1"/>
    <xf numFmtId="164" fontId="7" fillId="2" borderId="16" xfId="0" applyNumberFormat="1" applyFont="1" applyFill="1" applyBorder="1"/>
    <xf numFmtId="0" fontId="1" fillId="2" borderId="0" xfId="0" applyFont="1" applyFill="1"/>
    <xf numFmtId="0" fontId="8" fillId="2" borderId="0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164" fontId="2" fillId="2" borderId="18" xfId="0" applyNumberFormat="1" applyFont="1" applyFill="1" applyBorder="1"/>
    <xf numFmtId="0" fontId="3" fillId="0" borderId="0" xfId="0" applyFont="1" applyAlignment="1"/>
    <xf numFmtId="0" fontId="2" fillId="2" borderId="0" xfId="0" applyFont="1" applyFill="1" applyAlignment="1">
      <alignment horizontal="centerContinuous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Q101"/>
  <sheetViews>
    <sheetView showGridLines="0" tabSelected="1"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baseColWidth="10" defaultRowHeight="15" x14ac:dyDescent="0.25"/>
  <cols>
    <col min="2" max="2" width="59.5703125" customWidth="1"/>
    <col min="3" max="9" width="11.85546875" customWidth="1"/>
    <col min="12" max="12" width="13.7109375" bestFit="1" customWidth="1"/>
    <col min="249" max="249" width="59.5703125" customWidth="1"/>
    <col min="250" max="250" width="10.7109375" customWidth="1"/>
    <col min="251" max="252" width="7.85546875" customWidth="1"/>
    <col min="253" max="253" width="8" customWidth="1"/>
    <col min="254" max="259" width="7.7109375" customWidth="1"/>
    <col min="260" max="262" width="0" hidden="1" customWidth="1"/>
    <col min="263" max="263" width="10.7109375" customWidth="1"/>
    <col min="264" max="265" width="9.7109375" customWidth="1"/>
    <col min="268" max="268" width="13.7109375" bestFit="1" customWidth="1"/>
    <col min="505" max="505" width="59.5703125" customWidth="1"/>
    <col min="506" max="506" width="10.7109375" customWidth="1"/>
    <col min="507" max="508" width="7.85546875" customWidth="1"/>
    <col min="509" max="509" width="8" customWidth="1"/>
    <col min="510" max="515" width="7.7109375" customWidth="1"/>
    <col min="516" max="518" width="0" hidden="1" customWidth="1"/>
    <col min="519" max="519" width="10.7109375" customWidth="1"/>
    <col min="520" max="521" width="9.7109375" customWidth="1"/>
    <col min="524" max="524" width="13.7109375" bestFit="1" customWidth="1"/>
    <col min="761" max="761" width="59.5703125" customWidth="1"/>
    <col min="762" max="762" width="10.7109375" customWidth="1"/>
    <col min="763" max="764" width="7.85546875" customWidth="1"/>
    <col min="765" max="765" width="8" customWidth="1"/>
    <col min="766" max="771" width="7.7109375" customWidth="1"/>
    <col min="772" max="774" width="0" hidden="1" customWidth="1"/>
    <col min="775" max="775" width="10.7109375" customWidth="1"/>
    <col min="776" max="777" width="9.7109375" customWidth="1"/>
    <col min="780" max="780" width="13.7109375" bestFit="1" customWidth="1"/>
    <col min="1017" max="1017" width="59.5703125" customWidth="1"/>
    <col min="1018" max="1018" width="10.7109375" customWidth="1"/>
    <col min="1019" max="1020" width="7.85546875" customWidth="1"/>
    <col min="1021" max="1021" width="8" customWidth="1"/>
    <col min="1022" max="1027" width="7.7109375" customWidth="1"/>
    <col min="1028" max="1030" width="0" hidden="1" customWidth="1"/>
    <col min="1031" max="1031" width="10.7109375" customWidth="1"/>
    <col min="1032" max="1033" width="9.7109375" customWidth="1"/>
    <col min="1036" max="1036" width="13.7109375" bestFit="1" customWidth="1"/>
    <col min="1273" max="1273" width="59.5703125" customWidth="1"/>
    <col min="1274" max="1274" width="10.7109375" customWidth="1"/>
    <col min="1275" max="1276" width="7.85546875" customWidth="1"/>
    <col min="1277" max="1277" width="8" customWidth="1"/>
    <col min="1278" max="1283" width="7.7109375" customWidth="1"/>
    <col min="1284" max="1286" width="0" hidden="1" customWidth="1"/>
    <col min="1287" max="1287" width="10.7109375" customWidth="1"/>
    <col min="1288" max="1289" width="9.7109375" customWidth="1"/>
    <col min="1292" max="1292" width="13.7109375" bestFit="1" customWidth="1"/>
    <col min="1529" max="1529" width="59.5703125" customWidth="1"/>
    <col min="1530" max="1530" width="10.7109375" customWidth="1"/>
    <col min="1531" max="1532" width="7.85546875" customWidth="1"/>
    <col min="1533" max="1533" width="8" customWidth="1"/>
    <col min="1534" max="1539" width="7.7109375" customWidth="1"/>
    <col min="1540" max="1542" width="0" hidden="1" customWidth="1"/>
    <col min="1543" max="1543" width="10.7109375" customWidth="1"/>
    <col min="1544" max="1545" width="9.7109375" customWidth="1"/>
    <col min="1548" max="1548" width="13.7109375" bestFit="1" customWidth="1"/>
    <col min="1785" max="1785" width="59.5703125" customWidth="1"/>
    <col min="1786" max="1786" width="10.7109375" customWidth="1"/>
    <col min="1787" max="1788" width="7.85546875" customWidth="1"/>
    <col min="1789" max="1789" width="8" customWidth="1"/>
    <col min="1790" max="1795" width="7.7109375" customWidth="1"/>
    <col min="1796" max="1798" width="0" hidden="1" customWidth="1"/>
    <col min="1799" max="1799" width="10.7109375" customWidth="1"/>
    <col min="1800" max="1801" width="9.7109375" customWidth="1"/>
    <col min="1804" max="1804" width="13.7109375" bestFit="1" customWidth="1"/>
    <col min="2041" max="2041" width="59.5703125" customWidth="1"/>
    <col min="2042" max="2042" width="10.7109375" customWidth="1"/>
    <col min="2043" max="2044" width="7.85546875" customWidth="1"/>
    <col min="2045" max="2045" width="8" customWidth="1"/>
    <col min="2046" max="2051" width="7.7109375" customWidth="1"/>
    <col min="2052" max="2054" width="0" hidden="1" customWidth="1"/>
    <col min="2055" max="2055" width="10.7109375" customWidth="1"/>
    <col min="2056" max="2057" width="9.7109375" customWidth="1"/>
    <col min="2060" max="2060" width="13.7109375" bestFit="1" customWidth="1"/>
    <col min="2297" max="2297" width="59.5703125" customWidth="1"/>
    <col min="2298" max="2298" width="10.7109375" customWidth="1"/>
    <col min="2299" max="2300" width="7.85546875" customWidth="1"/>
    <col min="2301" max="2301" width="8" customWidth="1"/>
    <col min="2302" max="2307" width="7.7109375" customWidth="1"/>
    <col min="2308" max="2310" width="0" hidden="1" customWidth="1"/>
    <col min="2311" max="2311" width="10.7109375" customWidth="1"/>
    <col min="2312" max="2313" width="9.7109375" customWidth="1"/>
    <col min="2316" max="2316" width="13.7109375" bestFit="1" customWidth="1"/>
    <col min="2553" max="2553" width="59.5703125" customWidth="1"/>
    <col min="2554" max="2554" width="10.7109375" customWidth="1"/>
    <col min="2555" max="2556" width="7.85546875" customWidth="1"/>
    <col min="2557" max="2557" width="8" customWidth="1"/>
    <col min="2558" max="2563" width="7.7109375" customWidth="1"/>
    <col min="2564" max="2566" width="0" hidden="1" customWidth="1"/>
    <col min="2567" max="2567" width="10.7109375" customWidth="1"/>
    <col min="2568" max="2569" width="9.7109375" customWidth="1"/>
    <col min="2572" max="2572" width="13.7109375" bestFit="1" customWidth="1"/>
    <col min="2809" max="2809" width="59.5703125" customWidth="1"/>
    <col min="2810" max="2810" width="10.7109375" customWidth="1"/>
    <col min="2811" max="2812" width="7.85546875" customWidth="1"/>
    <col min="2813" max="2813" width="8" customWidth="1"/>
    <col min="2814" max="2819" width="7.7109375" customWidth="1"/>
    <col min="2820" max="2822" width="0" hidden="1" customWidth="1"/>
    <col min="2823" max="2823" width="10.7109375" customWidth="1"/>
    <col min="2824" max="2825" width="9.7109375" customWidth="1"/>
    <col min="2828" max="2828" width="13.7109375" bestFit="1" customWidth="1"/>
    <col min="3065" max="3065" width="59.5703125" customWidth="1"/>
    <col min="3066" max="3066" width="10.7109375" customWidth="1"/>
    <col min="3067" max="3068" width="7.85546875" customWidth="1"/>
    <col min="3069" max="3069" width="8" customWidth="1"/>
    <col min="3070" max="3075" width="7.7109375" customWidth="1"/>
    <col min="3076" max="3078" width="0" hidden="1" customWidth="1"/>
    <col min="3079" max="3079" width="10.7109375" customWidth="1"/>
    <col min="3080" max="3081" width="9.7109375" customWidth="1"/>
    <col min="3084" max="3084" width="13.7109375" bestFit="1" customWidth="1"/>
    <col min="3321" max="3321" width="59.5703125" customWidth="1"/>
    <col min="3322" max="3322" width="10.7109375" customWidth="1"/>
    <col min="3323" max="3324" width="7.85546875" customWidth="1"/>
    <col min="3325" max="3325" width="8" customWidth="1"/>
    <col min="3326" max="3331" width="7.7109375" customWidth="1"/>
    <col min="3332" max="3334" width="0" hidden="1" customWidth="1"/>
    <col min="3335" max="3335" width="10.7109375" customWidth="1"/>
    <col min="3336" max="3337" width="9.7109375" customWidth="1"/>
    <col min="3340" max="3340" width="13.7109375" bestFit="1" customWidth="1"/>
    <col min="3577" max="3577" width="59.5703125" customWidth="1"/>
    <col min="3578" max="3578" width="10.7109375" customWidth="1"/>
    <col min="3579" max="3580" width="7.85546875" customWidth="1"/>
    <col min="3581" max="3581" width="8" customWidth="1"/>
    <col min="3582" max="3587" width="7.7109375" customWidth="1"/>
    <col min="3588" max="3590" width="0" hidden="1" customWidth="1"/>
    <col min="3591" max="3591" width="10.7109375" customWidth="1"/>
    <col min="3592" max="3593" width="9.7109375" customWidth="1"/>
    <col min="3596" max="3596" width="13.7109375" bestFit="1" customWidth="1"/>
    <col min="3833" max="3833" width="59.5703125" customWidth="1"/>
    <col min="3834" max="3834" width="10.7109375" customWidth="1"/>
    <col min="3835" max="3836" width="7.85546875" customWidth="1"/>
    <col min="3837" max="3837" width="8" customWidth="1"/>
    <col min="3838" max="3843" width="7.7109375" customWidth="1"/>
    <col min="3844" max="3846" width="0" hidden="1" customWidth="1"/>
    <col min="3847" max="3847" width="10.7109375" customWidth="1"/>
    <col min="3848" max="3849" width="9.7109375" customWidth="1"/>
    <col min="3852" max="3852" width="13.7109375" bestFit="1" customWidth="1"/>
    <col min="4089" max="4089" width="59.5703125" customWidth="1"/>
    <col min="4090" max="4090" width="10.7109375" customWidth="1"/>
    <col min="4091" max="4092" width="7.85546875" customWidth="1"/>
    <col min="4093" max="4093" width="8" customWidth="1"/>
    <col min="4094" max="4099" width="7.7109375" customWidth="1"/>
    <col min="4100" max="4102" width="0" hidden="1" customWidth="1"/>
    <col min="4103" max="4103" width="10.7109375" customWidth="1"/>
    <col min="4104" max="4105" width="9.7109375" customWidth="1"/>
    <col min="4108" max="4108" width="13.7109375" bestFit="1" customWidth="1"/>
    <col min="4345" max="4345" width="59.5703125" customWidth="1"/>
    <col min="4346" max="4346" width="10.7109375" customWidth="1"/>
    <col min="4347" max="4348" width="7.85546875" customWidth="1"/>
    <col min="4349" max="4349" width="8" customWidth="1"/>
    <col min="4350" max="4355" width="7.7109375" customWidth="1"/>
    <col min="4356" max="4358" width="0" hidden="1" customWidth="1"/>
    <col min="4359" max="4359" width="10.7109375" customWidth="1"/>
    <col min="4360" max="4361" width="9.7109375" customWidth="1"/>
    <col min="4364" max="4364" width="13.7109375" bestFit="1" customWidth="1"/>
    <col min="4601" max="4601" width="59.5703125" customWidth="1"/>
    <col min="4602" max="4602" width="10.7109375" customWidth="1"/>
    <col min="4603" max="4604" width="7.85546875" customWidth="1"/>
    <col min="4605" max="4605" width="8" customWidth="1"/>
    <col min="4606" max="4611" width="7.7109375" customWidth="1"/>
    <col min="4612" max="4614" width="0" hidden="1" customWidth="1"/>
    <col min="4615" max="4615" width="10.7109375" customWidth="1"/>
    <col min="4616" max="4617" width="9.7109375" customWidth="1"/>
    <col min="4620" max="4620" width="13.7109375" bestFit="1" customWidth="1"/>
    <col min="4857" max="4857" width="59.5703125" customWidth="1"/>
    <col min="4858" max="4858" width="10.7109375" customWidth="1"/>
    <col min="4859" max="4860" width="7.85546875" customWidth="1"/>
    <col min="4861" max="4861" width="8" customWidth="1"/>
    <col min="4862" max="4867" width="7.7109375" customWidth="1"/>
    <col min="4868" max="4870" width="0" hidden="1" customWidth="1"/>
    <col min="4871" max="4871" width="10.7109375" customWidth="1"/>
    <col min="4872" max="4873" width="9.7109375" customWidth="1"/>
    <col min="4876" max="4876" width="13.7109375" bestFit="1" customWidth="1"/>
    <col min="5113" max="5113" width="59.5703125" customWidth="1"/>
    <col min="5114" max="5114" width="10.7109375" customWidth="1"/>
    <col min="5115" max="5116" width="7.85546875" customWidth="1"/>
    <col min="5117" max="5117" width="8" customWidth="1"/>
    <col min="5118" max="5123" width="7.7109375" customWidth="1"/>
    <col min="5124" max="5126" width="0" hidden="1" customWidth="1"/>
    <col min="5127" max="5127" width="10.7109375" customWidth="1"/>
    <col min="5128" max="5129" width="9.7109375" customWidth="1"/>
    <col min="5132" max="5132" width="13.7109375" bestFit="1" customWidth="1"/>
    <col min="5369" max="5369" width="59.5703125" customWidth="1"/>
    <col min="5370" max="5370" width="10.7109375" customWidth="1"/>
    <col min="5371" max="5372" width="7.85546875" customWidth="1"/>
    <col min="5373" max="5373" width="8" customWidth="1"/>
    <col min="5374" max="5379" width="7.7109375" customWidth="1"/>
    <col min="5380" max="5382" width="0" hidden="1" customWidth="1"/>
    <col min="5383" max="5383" width="10.7109375" customWidth="1"/>
    <col min="5384" max="5385" width="9.7109375" customWidth="1"/>
    <col min="5388" max="5388" width="13.7109375" bestFit="1" customWidth="1"/>
    <col min="5625" max="5625" width="59.5703125" customWidth="1"/>
    <col min="5626" max="5626" width="10.7109375" customWidth="1"/>
    <col min="5627" max="5628" width="7.85546875" customWidth="1"/>
    <col min="5629" max="5629" width="8" customWidth="1"/>
    <col min="5630" max="5635" width="7.7109375" customWidth="1"/>
    <col min="5636" max="5638" width="0" hidden="1" customWidth="1"/>
    <col min="5639" max="5639" width="10.7109375" customWidth="1"/>
    <col min="5640" max="5641" width="9.7109375" customWidth="1"/>
    <col min="5644" max="5644" width="13.7109375" bestFit="1" customWidth="1"/>
    <col min="5881" max="5881" width="59.5703125" customWidth="1"/>
    <col min="5882" max="5882" width="10.7109375" customWidth="1"/>
    <col min="5883" max="5884" width="7.85546875" customWidth="1"/>
    <col min="5885" max="5885" width="8" customWidth="1"/>
    <col min="5886" max="5891" width="7.7109375" customWidth="1"/>
    <col min="5892" max="5894" width="0" hidden="1" customWidth="1"/>
    <col min="5895" max="5895" width="10.7109375" customWidth="1"/>
    <col min="5896" max="5897" width="9.7109375" customWidth="1"/>
    <col min="5900" max="5900" width="13.7109375" bestFit="1" customWidth="1"/>
    <col min="6137" max="6137" width="59.5703125" customWidth="1"/>
    <col min="6138" max="6138" width="10.7109375" customWidth="1"/>
    <col min="6139" max="6140" width="7.85546875" customWidth="1"/>
    <col min="6141" max="6141" width="8" customWidth="1"/>
    <col min="6142" max="6147" width="7.7109375" customWidth="1"/>
    <col min="6148" max="6150" width="0" hidden="1" customWidth="1"/>
    <col min="6151" max="6151" width="10.7109375" customWidth="1"/>
    <col min="6152" max="6153" width="9.7109375" customWidth="1"/>
    <col min="6156" max="6156" width="13.7109375" bestFit="1" customWidth="1"/>
    <col min="6393" max="6393" width="59.5703125" customWidth="1"/>
    <col min="6394" max="6394" width="10.7109375" customWidth="1"/>
    <col min="6395" max="6396" width="7.85546875" customWidth="1"/>
    <col min="6397" max="6397" width="8" customWidth="1"/>
    <col min="6398" max="6403" width="7.7109375" customWidth="1"/>
    <col min="6404" max="6406" width="0" hidden="1" customWidth="1"/>
    <col min="6407" max="6407" width="10.7109375" customWidth="1"/>
    <col min="6408" max="6409" width="9.7109375" customWidth="1"/>
    <col min="6412" max="6412" width="13.7109375" bestFit="1" customWidth="1"/>
    <col min="6649" max="6649" width="59.5703125" customWidth="1"/>
    <col min="6650" max="6650" width="10.7109375" customWidth="1"/>
    <col min="6651" max="6652" width="7.85546875" customWidth="1"/>
    <col min="6653" max="6653" width="8" customWidth="1"/>
    <col min="6654" max="6659" width="7.7109375" customWidth="1"/>
    <col min="6660" max="6662" width="0" hidden="1" customWidth="1"/>
    <col min="6663" max="6663" width="10.7109375" customWidth="1"/>
    <col min="6664" max="6665" width="9.7109375" customWidth="1"/>
    <col min="6668" max="6668" width="13.7109375" bestFit="1" customWidth="1"/>
    <col min="6905" max="6905" width="59.5703125" customWidth="1"/>
    <col min="6906" max="6906" width="10.7109375" customWidth="1"/>
    <col min="6907" max="6908" width="7.85546875" customWidth="1"/>
    <col min="6909" max="6909" width="8" customWidth="1"/>
    <col min="6910" max="6915" width="7.7109375" customWidth="1"/>
    <col min="6916" max="6918" width="0" hidden="1" customWidth="1"/>
    <col min="6919" max="6919" width="10.7109375" customWidth="1"/>
    <col min="6920" max="6921" width="9.7109375" customWidth="1"/>
    <col min="6924" max="6924" width="13.7109375" bestFit="1" customWidth="1"/>
    <col min="7161" max="7161" width="59.5703125" customWidth="1"/>
    <col min="7162" max="7162" width="10.7109375" customWidth="1"/>
    <col min="7163" max="7164" width="7.85546875" customWidth="1"/>
    <col min="7165" max="7165" width="8" customWidth="1"/>
    <col min="7166" max="7171" width="7.7109375" customWidth="1"/>
    <col min="7172" max="7174" width="0" hidden="1" customWidth="1"/>
    <col min="7175" max="7175" width="10.7109375" customWidth="1"/>
    <col min="7176" max="7177" width="9.7109375" customWidth="1"/>
    <col min="7180" max="7180" width="13.7109375" bestFit="1" customWidth="1"/>
    <col min="7417" max="7417" width="59.5703125" customWidth="1"/>
    <col min="7418" max="7418" width="10.7109375" customWidth="1"/>
    <col min="7419" max="7420" width="7.85546875" customWidth="1"/>
    <col min="7421" max="7421" width="8" customWidth="1"/>
    <col min="7422" max="7427" width="7.7109375" customWidth="1"/>
    <col min="7428" max="7430" width="0" hidden="1" customWidth="1"/>
    <col min="7431" max="7431" width="10.7109375" customWidth="1"/>
    <col min="7432" max="7433" width="9.7109375" customWidth="1"/>
    <col min="7436" max="7436" width="13.7109375" bestFit="1" customWidth="1"/>
    <col min="7673" max="7673" width="59.5703125" customWidth="1"/>
    <col min="7674" max="7674" width="10.7109375" customWidth="1"/>
    <col min="7675" max="7676" width="7.85546875" customWidth="1"/>
    <col min="7677" max="7677" width="8" customWidth="1"/>
    <col min="7678" max="7683" width="7.7109375" customWidth="1"/>
    <col min="7684" max="7686" width="0" hidden="1" customWidth="1"/>
    <col min="7687" max="7687" width="10.7109375" customWidth="1"/>
    <col min="7688" max="7689" width="9.7109375" customWidth="1"/>
    <col min="7692" max="7692" width="13.7109375" bestFit="1" customWidth="1"/>
    <col min="7929" max="7929" width="59.5703125" customWidth="1"/>
    <col min="7930" max="7930" width="10.7109375" customWidth="1"/>
    <col min="7931" max="7932" width="7.85546875" customWidth="1"/>
    <col min="7933" max="7933" width="8" customWidth="1"/>
    <col min="7934" max="7939" width="7.7109375" customWidth="1"/>
    <col min="7940" max="7942" width="0" hidden="1" customWidth="1"/>
    <col min="7943" max="7943" width="10.7109375" customWidth="1"/>
    <col min="7944" max="7945" width="9.7109375" customWidth="1"/>
    <col min="7948" max="7948" width="13.7109375" bestFit="1" customWidth="1"/>
    <col min="8185" max="8185" width="59.5703125" customWidth="1"/>
    <col min="8186" max="8186" width="10.7109375" customWidth="1"/>
    <col min="8187" max="8188" width="7.85546875" customWidth="1"/>
    <col min="8189" max="8189" width="8" customWidth="1"/>
    <col min="8190" max="8195" width="7.7109375" customWidth="1"/>
    <col min="8196" max="8198" width="0" hidden="1" customWidth="1"/>
    <col min="8199" max="8199" width="10.7109375" customWidth="1"/>
    <col min="8200" max="8201" width="9.7109375" customWidth="1"/>
    <col min="8204" max="8204" width="13.7109375" bestFit="1" customWidth="1"/>
    <col min="8441" max="8441" width="59.5703125" customWidth="1"/>
    <col min="8442" max="8442" width="10.7109375" customWidth="1"/>
    <col min="8443" max="8444" width="7.85546875" customWidth="1"/>
    <col min="8445" max="8445" width="8" customWidth="1"/>
    <col min="8446" max="8451" width="7.7109375" customWidth="1"/>
    <col min="8452" max="8454" width="0" hidden="1" customWidth="1"/>
    <col min="8455" max="8455" width="10.7109375" customWidth="1"/>
    <col min="8456" max="8457" width="9.7109375" customWidth="1"/>
    <col min="8460" max="8460" width="13.7109375" bestFit="1" customWidth="1"/>
    <col min="8697" max="8697" width="59.5703125" customWidth="1"/>
    <col min="8698" max="8698" width="10.7109375" customWidth="1"/>
    <col min="8699" max="8700" width="7.85546875" customWidth="1"/>
    <col min="8701" max="8701" width="8" customWidth="1"/>
    <col min="8702" max="8707" width="7.7109375" customWidth="1"/>
    <col min="8708" max="8710" width="0" hidden="1" customWidth="1"/>
    <col min="8711" max="8711" width="10.7109375" customWidth="1"/>
    <col min="8712" max="8713" width="9.7109375" customWidth="1"/>
    <col min="8716" max="8716" width="13.7109375" bestFit="1" customWidth="1"/>
    <col min="8953" max="8953" width="59.5703125" customWidth="1"/>
    <col min="8954" max="8954" width="10.7109375" customWidth="1"/>
    <col min="8955" max="8956" width="7.85546875" customWidth="1"/>
    <col min="8957" max="8957" width="8" customWidth="1"/>
    <col min="8958" max="8963" width="7.7109375" customWidth="1"/>
    <col min="8964" max="8966" width="0" hidden="1" customWidth="1"/>
    <col min="8967" max="8967" width="10.7109375" customWidth="1"/>
    <col min="8968" max="8969" width="9.7109375" customWidth="1"/>
    <col min="8972" max="8972" width="13.7109375" bestFit="1" customWidth="1"/>
    <col min="9209" max="9209" width="59.5703125" customWidth="1"/>
    <col min="9210" max="9210" width="10.7109375" customWidth="1"/>
    <col min="9211" max="9212" width="7.85546875" customWidth="1"/>
    <col min="9213" max="9213" width="8" customWidth="1"/>
    <col min="9214" max="9219" width="7.7109375" customWidth="1"/>
    <col min="9220" max="9222" width="0" hidden="1" customWidth="1"/>
    <col min="9223" max="9223" width="10.7109375" customWidth="1"/>
    <col min="9224" max="9225" width="9.7109375" customWidth="1"/>
    <col min="9228" max="9228" width="13.7109375" bestFit="1" customWidth="1"/>
    <col min="9465" max="9465" width="59.5703125" customWidth="1"/>
    <col min="9466" max="9466" width="10.7109375" customWidth="1"/>
    <col min="9467" max="9468" width="7.85546875" customWidth="1"/>
    <col min="9469" max="9469" width="8" customWidth="1"/>
    <col min="9470" max="9475" width="7.7109375" customWidth="1"/>
    <col min="9476" max="9478" width="0" hidden="1" customWidth="1"/>
    <col min="9479" max="9479" width="10.7109375" customWidth="1"/>
    <col min="9480" max="9481" width="9.7109375" customWidth="1"/>
    <col min="9484" max="9484" width="13.7109375" bestFit="1" customWidth="1"/>
    <col min="9721" max="9721" width="59.5703125" customWidth="1"/>
    <col min="9722" max="9722" width="10.7109375" customWidth="1"/>
    <col min="9723" max="9724" width="7.85546875" customWidth="1"/>
    <col min="9725" max="9725" width="8" customWidth="1"/>
    <col min="9726" max="9731" width="7.7109375" customWidth="1"/>
    <col min="9732" max="9734" width="0" hidden="1" customWidth="1"/>
    <col min="9735" max="9735" width="10.7109375" customWidth="1"/>
    <col min="9736" max="9737" width="9.7109375" customWidth="1"/>
    <col min="9740" max="9740" width="13.7109375" bestFit="1" customWidth="1"/>
    <col min="9977" max="9977" width="59.5703125" customWidth="1"/>
    <col min="9978" max="9978" width="10.7109375" customWidth="1"/>
    <col min="9979" max="9980" width="7.85546875" customWidth="1"/>
    <col min="9981" max="9981" width="8" customWidth="1"/>
    <col min="9982" max="9987" width="7.7109375" customWidth="1"/>
    <col min="9988" max="9990" width="0" hidden="1" customWidth="1"/>
    <col min="9991" max="9991" width="10.7109375" customWidth="1"/>
    <col min="9992" max="9993" width="9.7109375" customWidth="1"/>
    <col min="9996" max="9996" width="13.7109375" bestFit="1" customWidth="1"/>
    <col min="10233" max="10233" width="59.5703125" customWidth="1"/>
    <col min="10234" max="10234" width="10.7109375" customWidth="1"/>
    <col min="10235" max="10236" width="7.85546875" customWidth="1"/>
    <col min="10237" max="10237" width="8" customWidth="1"/>
    <col min="10238" max="10243" width="7.7109375" customWidth="1"/>
    <col min="10244" max="10246" width="0" hidden="1" customWidth="1"/>
    <col min="10247" max="10247" width="10.7109375" customWidth="1"/>
    <col min="10248" max="10249" width="9.7109375" customWidth="1"/>
    <col min="10252" max="10252" width="13.7109375" bestFit="1" customWidth="1"/>
    <col min="10489" max="10489" width="59.5703125" customWidth="1"/>
    <col min="10490" max="10490" width="10.7109375" customWidth="1"/>
    <col min="10491" max="10492" width="7.85546875" customWidth="1"/>
    <col min="10493" max="10493" width="8" customWidth="1"/>
    <col min="10494" max="10499" width="7.7109375" customWidth="1"/>
    <col min="10500" max="10502" width="0" hidden="1" customWidth="1"/>
    <col min="10503" max="10503" width="10.7109375" customWidth="1"/>
    <col min="10504" max="10505" width="9.7109375" customWidth="1"/>
    <col min="10508" max="10508" width="13.7109375" bestFit="1" customWidth="1"/>
    <col min="10745" max="10745" width="59.5703125" customWidth="1"/>
    <col min="10746" max="10746" width="10.7109375" customWidth="1"/>
    <col min="10747" max="10748" width="7.85546875" customWidth="1"/>
    <col min="10749" max="10749" width="8" customWidth="1"/>
    <col min="10750" max="10755" width="7.7109375" customWidth="1"/>
    <col min="10756" max="10758" width="0" hidden="1" customWidth="1"/>
    <col min="10759" max="10759" width="10.7109375" customWidth="1"/>
    <col min="10760" max="10761" width="9.7109375" customWidth="1"/>
    <col min="10764" max="10764" width="13.7109375" bestFit="1" customWidth="1"/>
    <col min="11001" max="11001" width="59.5703125" customWidth="1"/>
    <col min="11002" max="11002" width="10.7109375" customWidth="1"/>
    <col min="11003" max="11004" width="7.85546875" customWidth="1"/>
    <col min="11005" max="11005" width="8" customWidth="1"/>
    <col min="11006" max="11011" width="7.7109375" customWidth="1"/>
    <col min="11012" max="11014" width="0" hidden="1" customWidth="1"/>
    <col min="11015" max="11015" width="10.7109375" customWidth="1"/>
    <col min="11016" max="11017" width="9.7109375" customWidth="1"/>
    <col min="11020" max="11020" width="13.7109375" bestFit="1" customWidth="1"/>
    <col min="11257" max="11257" width="59.5703125" customWidth="1"/>
    <col min="11258" max="11258" width="10.7109375" customWidth="1"/>
    <col min="11259" max="11260" width="7.85546875" customWidth="1"/>
    <col min="11261" max="11261" width="8" customWidth="1"/>
    <col min="11262" max="11267" width="7.7109375" customWidth="1"/>
    <col min="11268" max="11270" width="0" hidden="1" customWidth="1"/>
    <col min="11271" max="11271" width="10.7109375" customWidth="1"/>
    <col min="11272" max="11273" width="9.7109375" customWidth="1"/>
    <col min="11276" max="11276" width="13.7109375" bestFit="1" customWidth="1"/>
    <col min="11513" max="11513" width="59.5703125" customWidth="1"/>
    <col min="11514" max="11514" width="10.7109375" customWidth="1"/>
    <col min="11515" max="11516" width="7.85546875" customWidth="1"/>
    <col min="11517" max="11517" width="8" customWidth="1"/>
    <col min="11518" max="11523" width="7.7109375" customWidth="1"/>
    <col min="11524" max="11526" width="0" hidden="1" customWidth="1"/>
    <col min="11527" max="11527" width="10.7109375" customWidth="1"/>
    <col min="11528" max="11529" width="9.7109375" customWidth="1"/>
    <col min="11532" max="11532" width="13.7109375" bestFit="1" customWidth="1"/>
    <col min="11769" max="11769" width="59.5703125" customWidth="1"/>
    <col min="11770" max="11770" width="10.7109375" customWidth="1"/>
    <col min="11771" max="11772" width="7.85546875" customWidth="1"/>
    <col min="11773" max="11773" width="8" customWidth="1"/>
    <col min="11774" max="11779" width="7.7109375" customWidth="1"/>
    <col min="11780" max="11782" width="0" hidden="1" customWidth="1"/>
    <col min="11783" max="11783" width="10.7109375" customWidth="1"/>
    <col min="11784" max="11785" width="9.7109375" customWidth="1"/>
    <col min="11788" max="11788" width="13.7109375" bestFit="1" customWidth="1"/>
    <col min="12025" max="12025" width="59.5703125" customWidth="1"/>
    <col min="12026" max="12026" width="10.7109375" customWidth="1"/>
    <col min="12027" max="12028" width="7.85546875" customWidth="1"/>
    <col min="12029" max="12029" width="8" customWidth="1"/>
    <col min="12030" max="12035" width="7.7109375" customWidth="1"/>
    <col min="12036" max="12038" width="0" hidden="1" customWidth="1"/>
    <col min="12039" max="12039" width="10.7109375" customWidth="1"/>
    <col min="12040" max="12041" width="9.7109375" customWidth="1"/>
    <col min="12044" max="12044" width="13.7109375" bestFit="1" customWidth="1"/>
    <col min="12281" max="12281" width="59.5703125" customWidth="1"/>
    <col min="12282" max="12282" width="10.7109375" customWidth="1"/>
    <col min="12283" max="12284" width="7.85546875" customWidth="1"/>
    <col min="12285" max="12285" width="8" customWidth="1"/>
    <col min="12286" max="12291" width="7.7109375" customWidth="1"/>
    <col min="12292" max="12294" width="0" hidden="1" customWidth="1"/>
    <col min="12295" max="12295" width="10.7109375" customWidth="1"/>
    <col min="12296" max="12297" width="9.7109375" customWidth="1"/>
    <col min="12300" max="12300" width="13.7109375" bestFit="1" customWidth="1"/>
    <col min="12537" max="12537" width="59.5703125" customWidth="1"/>
    <col min="12538" max="12538" width="10.7109375" customWidth="1"/>
    <col min="12539" max="12540" width="7.85546875" customWidth="1"/>
    <col min="12541" max="12541" width="8" customWidth="1"/>
    <col min="12542" max="12547" width="7.7109375" customWidth="1"/>
    <col min="12548" max="12550" width="0" hidden="1" customWidth="1"/>
    <col min="12551" max="12551" width="10.7109375" customWidth="1"/>
    <col min="12552" max="12553" width="9.7109375" customWidth="1"/>
    <col min="12556" max="12556" width="13.7109375" bestFit="1" customWidth="1"/>
    <col min="12793" max="12793" width="59.5703125" customWidth="1"/>
    <col min="12794" max="12794" width="10.7109375" customWidth="1"/>
    <col min="12795" max="12796" width="7.85546875" customWidth="1"/>
    <col min="12797" max="12797" width="8" customWidth="1"/>
    <col min="12798" max="12803" width="7.7109375" customWidth="1"/>
    <col min="12804" max="12806" width="0" hidden="1" customWidth="1"/>
    <col min="12807" max="12807" width="10.7109375" customWidth="1"/>
    <col min="12808" max="12809" width="9.7109375" customWidth="1"/>
    <col min="12812" max="12812" width="13.7109375" bestFit="1" customWidth="1"/>
    <col min="13049" max="13049" width="59.5703125" customWidth="1"/>
    <col min="13050" max="13050" width="10.7109375" customWidth="1"/>
    <col min="13051" max="13052" width="7.85546875" customWidth="1"/>
    <col min="13053" max="13053" width="8" customWidth="1"/>
    <col min="13054" max="13059" width="7.7109375" customWidth="1"/>
    <col min="13060" max="13062" width="0" hidden="1" customWidth="1"/>
    <col min="13063" max="13063" width="10.7109375" customWidth="1"/>
    <col min="13064" max="13065" width="9.7109375" customWidth="1"/>
    <col min="13068" max="13068" width="13.7109375" bestFit="1" customWidth="1"/>
    <col min="13305" max="13305" width="59.5703125" customWidth="1"/>
    <col min="13306" max="13306" width="10.7109375" customWidth="1"/>
    <col min="13307" max="13308" width="7.85546875" customWidth="1"/>
    <col min="13309" max="13309" width="8" customWidth="1"/>
    <col min="13310" max="13315" width="7.7109375" customWidth="1"/>
    <col min="13316" max="13318" width="0" hidden="1" customWidth="1"/>
    <col min="13319" max="13319" width="10.7109375" customWidth="1"/>
    <col min="13320" max="13321" width="9.7109375" customWidth="1"/>
    <col min="13324" max="13324" width="13.7109375" bestFit="1" customWidth="1"/>
    <col min="13561" max="13561" width="59.5703125" customWidth="1"/>
    <col min="13562" max="13562" width="10.7109375" customWidth="1"/>
    <col min="13563" max="13564" width="7.85546875" customWidth="1"/>
    <col min="13565" max="13565" width="8" customWidth="1"/>
    <col min="13566" max="13571" width="7.7109375" customWidth="1"/>
    <col min="13572" max="13574" width="0" hidden="1" customWidth="1"/>
    <col min="13575" max="13575" width="10.7109375" customWidth="1"/>
    <col min="13576" max="13577" width="9.7109375" customWidth="1"/>
    <col min="13580" max="13580" width="13.7109375" bestFit="1" customWidth="1"/>
    <col min="13817" max="13817" width="59.5703125" customWidth="1"/>
    <col min="13818" max="13818" width="10.7109375" customWidth="1"/>
    <col min="13819" max="13820" width="7.85546875" customWidth="1"/>
    <col min="13821" max="13821" width="8" customWidth="1"/>
    <col min="13822" max="13827" width="7.7109375" customWidth="1"/>
    <col min="13828" max="13830" width="0" hidden="1" customWidth="1"/>
    <col min="13831" max="13831" width="10.7109375" customWidth="1"/>
    <col min="13832" max="13833" width="9.7109375" customWidth="1"/>
    <col min="13836" max="13836" width="13.7109375" bestFit="1" customWidth="1"/>
    <col min="14073" max="14073" width="59.5703125" customWidth="1"/>
    <col min="14074" max="14074" width="10.7109375" customWidth="1"/>
    <col min="14075" max="14076" width="7.85546875" customWidth="1"/>
    <col min="14077" max="14077" width="8" customWidth="1"/>
    <col min="14078" max="14083" width="7.7109375" customWidth="1"/>
    <col min="14084" max="14086" width="0" hidden="1" customWidth="1"/>
    <col min="14087" max="14087" width="10.7109375" customWidth="1"/>
    <col min="14088" max="14089" width="9.7109375" customWidth="1"/>
    <col min="14092" max="14092" width="13.7109375" bestFit="1" customWidth="1"/>
    <col min="14329" max="14329" width="59.5703125" customWidth="1"/>
    <col min="14330" max="14330" width="10.7109375" customWidth="1"/>
    <col min="14331" max="14332" width="7.85546875" customWidth="1"/>
    <col min="14333" max="14333" width="8" customWidth="1"/>
    <col min="14334" max="14339" width="7.7109375" customWidth="1"/>
    <col min="14340" max="14342" width="0" hidden="1" customWidth="1"/>
    <col min="14343" max="14343" width="10.7109375" customWidth="1"/>
    <col min="14344" max="14345" width="9.7109375" customWidth="1"/>
    <col min="14348" max="14348" width="13.7109375" bestFit="1" customWidth="1"/>
    <col min="14585" max="14585" width="59.5703125" customWidth="1"/>
    <col min="14586" max="14586" width="10.7109375" customWidth="1"/>
    <col min="14587" max="14588" width="7.85546875" customWidth="1"/>
    <col min="14589" max="14589" width="8" customWidth="1"/>
    <col min="14590" max="14595" width="7.7109375" customWidth="1"/>
    <col min="14596" max="14598" width="0" hidden="1" customWidth="1"/>
    <col min="14599" max="14599" width="10.7109375" customWidth="1"/>
    <col min="14600" max="14601" width="9.7109375" customWidth="1"/>
    <col min="14604" max="14604" width="13.7109375" bestFit="1" customWidth="1"/>
    <col min="14841" max="14841" width="59.5703125" customWidth="1"/>
    <col min="14842" max="14842" width="10.7109375" customWidth="1"/>
    <col min="14843" max="14844" width="7.85546875" customWidth="1"/>
    <col min="14845" max="14845" width="8" customWidth="1"/>
    <col min="14846" max="14851" width="7.7109375" customWidth="1"/>
    <col min="14852" max="14854" width="0" hidden="1" customWidth="1"/>
    <col min="14855" max="14855" width="10.7109375" customWidth="1"/>
    <col min="14856" max="14857" width="9.7109375" customWidth="1"/>
    <col min="14860" max="14860" width="13.7109375" bestFit="1" customWidth="1"/>
    <col min="15097" max="15097" width="59.5703125" customWidth="1"/>
    <col min="15098" max="15098" width="10.7109375" customWidth="1"/>
    <col min="15099" max="15100" width="7.85546875" customWidth="1"/>
    <col min="15101" max="15101" width="8" customWidth="1"/>
    <col min="15102" max="15107" width="7.7109375" customWidth="1"/>
    <col min="15108" max="15110" width="0" hidden="1" customWidth="1"/>
    <col min="15111" max="15111" width="10.7109375" customWidth="1"/>
    <col min="15112" max="15113" width="9.7109375" customWidth="1"/>
    <col min="15116" max="15116" width="13.7109375" bestFit="1" customWidth="1"/>
    <col min="15353" max="15353" width="59.5703125" customWidth="1"/>
    <col min="15354" max="15354" width="10.7109375" customWidth="1"/>
    <col min="15355" max="15356" width="7.85546875" customWidth="1"/>
    <col min="15357" max="15357" width="8" customWidth="1"/>
    <col min="15358" max="15363" width="7.7109375" customWidth="1"/>
    <col min="15364" max="15366" width="0" hidden="1" customWidth="1"/>
    <col min="15367" max="15367" width="10.7109375" customWidth="1"/>
    <col min="15368" max="15369" width="9.7109375" customWidth="1"/>
    <col min="15372" max="15372" width="13.7109375" bestFit="1" customWidth="1"/>
    <col min="15609" max="15609" width="59.5703125" customWidth="1"/>
    <col min="15610" max="15610" width="10.7109375" customWidth="1"/>
    <col min="15611" max="15612" width="7.85546875" customWidth="1"/>
    <col min="15613" max="15613" width="8" customWidth="1"/>
    <col min="15614" max="15619" width="7.7109375" customWidth="1"/>
    <col min="15620" max="15622" width="0" hidden="1" customWidth="1"/>
    <col min="15623" max="15623" width="10.7109375" customWidth="1"/>
    <col min="15624" max="15625" width="9.7109375" customWidth="1"/>
    <col min="15628" max="15628" width="13.7109375" bestFit="1" customWidth="1"/>
    <col min="15865" max="15865" width="59.5703125" customWidth="1"/>
    <col min="15866" max="15866" width="10.7109375" customWidth="1"/>
    <col min="15867" max="15868" width="7.85546875" customWidth="1"/>
    <col min="15869" max="15869" width="8" customWidth="1"/>
    <col min="15870" max="15875" width="7.7109375" customWidth="1"/>
    <col min="15876" max="15878" width="0" hidden="1" customWidth="1"/>
    <col min="15879" max="15879" width="10.7109375" customWidth="1"/>
    <col min="15880" max="15881" width="9.7109375" customWidth="1"/>
    <col min="15884" max="15884" width="13.7109375" bestFit="1" customWidth="1"/>
    <col min="16121" max="16121" width="59.5703125" customWidth="1"/>
    <col min="16122" max="16122" width="10.7109375" customWidth="1"/>
    <col min="16123" max="16124" width="7.85546875" customWidth="1"/>
    <col min="16125" max="16125" width="8" customWidth="1"/>
    <col min="16126" max="16131" width="7.7109375" customWidth="1"/>
    <col min="16132" max="16134" width="0" hidden="1" customWidth="1"/>
    <col min="16135" max="16135" width="10.7109375" customWidth="1"/>
    <col min="16136" max="16137" width="9.7109375" customWidth="1"/>
    <col min="16140" max="16140" width="13.7109375" bestFit="1" customWidth="1"/>
  </cols>
  <sheetData>
    <row r="1" spans="1:13" x14ac:dyDescent="0.25">
      <c r="B1" s="1"/>
      <c r="C1" s="1"/>
      <c r="D1" s="1"/>
      <c r="E1" s="1"/>
      <c r="F1" s="1"/>
      <c r="G1" s="1"/>
      <c r="H1" s="1"/>
      <c r="I1" s="1"/>
    </row>
    <row r="2" spans="1:13" ht="15.75" x14ac:dyDescent="0.25">
      <c r="B2" s="36" t="s">
        <v>54</v>
      </c>
      <c r="C2" s="36"/>
      <c r="D2" s="36"/>
      <c r="E2" s="36"/>
      <c r="F2" s="36"/>
      <c r="G2" s="36"/>
      <c r="H2" s="36"/>
      <c r="I2" s="36"/>
    </row>
    <row r="3" spans="1:13" ht="16.5" customHeight="1" x14ac:dyDescent="0.25">
      <c r="B3" s="36" t="s">
        <v>0</v>
      </c>
      <c r="C3" s="36"/>
      <c r="D3" s="36"/>
      <c r="E3" s="36"/>
      <c r="F3" s="36"/>
      <c r="G3" s="36"/>
      <c r="H3" s="36"/>
      <c r="I3" s="36"/>
    </row>
    <row r="4" spans="1:13" ht="15.75" thickBot="1" x14ac:dyDescent="0.3">
      <c r="B4" s="2"/>
      <c r="C4" s="2"/>
      <c r="D4" s="2"/>
      <c r="E4" s="2"/>
      <c r="F4" s="2"/>
      <c r="G4" s="2"/>
      <c r="H4" s="2"/>
      <c r="I4" s="2"/>
      <c r="K4" s="1"/>
      <c r="L4" s="1"/>
      <c r="M4" s="1"/>
    </row>
    <row r="5" spans="1:13" ht="21" customHeight="1" x14ac:dyDescent="0.25">
      <c r="B5" s="39" t="s">
        <v>1</v>
      </c>
      <c r="C5" s="31" t="s">
        <v>53</v>
      </c>
      <c r="D5" s="41" t="s">
        <v>2</v>
      </c>
      <c r="E5" s="42"/>
      <c r="F5" s="42"/>
      <c r="G5" s="43"/>
      <c r="H5" s="44" t="s">
        <v>41</v>
      </c>
      <c r="I5" s="45"/>
      <c r="K5" s="1"/>
      <c r="L5" s="1"/>
      <c r="M5" s="1"/>
    </row>
    <row r="6" spans="1:13" ht="31.5" customHeight="1" x14ac:dyDescent="0.25">
      <c r="A6" s="1"/>
      <c r="B6" s="40"/>
      <c r="C6" s="4" t="s">
        <v>48</v>
      </c>
      <c r="D6" s="4" t="s">
        <v>42</v>
      </c>
      <c r="E6" s="4" t="s">
        <v>43</v>
      </c>
      <c r="F6" s="4" t="s">
        <v>44</v>
      </c>
      <c r="G6" s="4" t="s">
        <v>49</v>
      </c>
      <c r="H6" s="32" t="s">
        <v>5</v>
      </c>
      <c r="I6" s="33" t="s">
        <v>4</v>
      </c>
      <c r="K6" s="1"/>
      <c r="L6" s="1"/>
      <c r="M6" s="1"/>
    </row>
    <row r="7" spans="1:13" ht="21" customHeight="1" x14ac:dyDescent="0.25">
      <c r="A7" s="1"/>
      <c r="B7" s="8" t="s">
        <v>45</v>
      </c>
      <c r="C7" s="9">
        <f>+C8+C40</f>
        <v>1046.2387100000001</v>
      </c>
      <c r="D7" s="9">
        <f>+D8+D40</f>
        <v>414.77870000000007</v>
      </c>
      <c r="E7" s="9">
        <f t="shared" ref="E7:F7" si="0">+E8+E40</f>
        <v>320.23020000000002</v>
      </c>
      <c r="F7" s="9">
        <f t="shared" si="0"/>
        <v>362.80039999999997</v>
      </c>
      <c r="G7" s="9">
        <f>SUM(D7:F7)</f>
        <v>1097.8092999999999</v>
      </c>
      <c r="H7" s="10">
        <f>+G7-C7</f>
        <v>51.570589999999811</v>
      </c>
      <c r="I7" s="34">
        <f>+H7/C7*100</f>
        <v>4.929141839915272</v>
      </c>
      <c r="J7" s="51"/>
      <c r="K7" s="13"/>
      <c r="L7" s="13"/>
      <c r="M7" s="1"/>
    </row>
    <row r="8" spans="1:13" ht="21" customHeight="1" x14ac:dyDescent="0.25">
      <c r="A8" s="1"/>
      <c r="B8" s="14" t="s">
        <v>7</v>
      </c>
      <c r="C8" s="15">
        <f>+C9+C12+C16+C17+C24+C32</f>
        <v>1004.7404100000001</v>
      </c>
      <c r="D8" s="15">
        <f>+D9+D12+D16+D17+D24+D32</f>
        <v>399.70040000000006</v>
      </c>
      <c r="E8" s="15">
        <f t="shared" ref="E8:F8" si="1">+E9+E12+E16+E17+E24+E32</f>
        <v>303.59010000000001</v>
      </c>
      <c r="F8" s="15">
        <f t="shared" si="1"/>
        <v>340.80299999999994</v>
      </c>
      <c r="G8" s="15">
        <f>SUM(D8:F8)</f>
        <v>1044.0934999999999</v>
      </c>
      <c r="H8" s="15">
        <f>+G8-C8</f>
        <v>39.353089999999838</v>
      </c>
      <c r="I8" s="17">
        <f>+H8/C8*100</f>
        <v>3.9167420368809323</v>
      </c>
      <c r="J8" s="51"/>
      <c r="K8" s="13"/>
      <c r="L8" s="13"/>
      <c r="M8" s="13"/>
    </row>
    <row r="9" spans="1:13" ht="21" customHeight="1" x14ac:dyDescent="0.25">
      <c r="A9" s="1"/>
      <c r="B9" s="18" t="s">
        <v>8</v>
      </c>
      <c r="C9" s="15">
        <f>SUM(C10:C11)</f>
        <v>469.51220000000001</v>
      </c>
      <c r="D9" s="15">
        <f>SUM(D10:D11)</f>
        <v>175.58510000000001</v>
      </c>
      <c r="E9" s="15">
        <f t="shared" ref="E9:F9" si="2">SUM(E10:E11)</f>
        <v>147.51670000000001</v>
      </c>
      <c r="F9" s="15">
        <f t="shared" si="2"/>
        <v>160.75700000000001</v>
      </c>
      <c r="G9" s="15">
        <f>SUM(D9:F9)</f>
        <v>483.85880000000003</v>
      </c>
      <c r="H9" s="15">
        <f>+G9-C9</f>
        <v>14.346600000000024</v>
      </c>
      <c r="I9" s="17">
        <f>+H9/C9*100</f>
        <v>3.0556394487725824</v>
      </c>
      <c r="J9" s="51"/>
      <c r="K9" s="13"/>
      <c r="L9" s="13"/>
      <c r="M9" s="13"/>
    </row>
    <row r="10" spans="1:13" ht="12.75" customHeight="1" x14ac:dyDescent="0.25">
      <c r="A10" s="1"/>
      <c r="B10" s="19" t="s">
        <v>9</v>
      </c>
      <c r="C10" s="20">
        <v>238.27130000000002</v>
      </c>
      <c r="D10" s="20">
        <v>93.400300000000016</v>
      </c>
      <c r="E10" s="20">
        <v>73.648800000000008</v>
      </c>
      <c r="F10" s="20">
        <v>71.001000000000005</v>
      </c>
      <c r="G10" s="20">
        <f>SUM(D10:F10)</f>
        <v>238.05010000000001</v>
      </c>
      <c r="H10" s="20">
        <f>+G10-C10</f>
        <v>-0.22120000000001028</v>
      </c>
      <c r="I10" s="22">
        <f>+H10/C10*100</f>
        <v>-9.2835351970636096E-2</v>
      </c>
      <c r="J10" s="51"/>
      <c r="K10" s="13"/>
      <c r="L10" s="13"/>
      <c r="M10" s="13"/>
    </row>
    <row r="11" spans="1:13" ht="12.75" customHeight="1" x14ac:dyDescent="0.25">
      <c r="A11" s="1"/>
      <c r="B11" s="19" t="s">
        <v>10</v>
      </c>
      <c r="C11" s="20">
        <v>231.24089999999995</v>
      </c>
      <c r="D11" s="20">
        <v>82.18480000000001</v>
      </c>
      <c r="E11" s="20">
        <v>73.867899999999992</v>
      </c>
      <c r="F11" s="20">
        <v>89.756</v>
      </c>
      <c r="G11" s="20">
        <f>SUM(D11:F11)</f>
        <v>245.80870000000002</v>
      </c>
      <c r="H11" s="20">
        <f>+G11-C11</f>
        <v>14.567800000000062</v>
      </c>
      <c r="I11" s="22">
        <f>+H11/C11*100</f>
        <v>6.2998370962922507</v>
      </c>
      <c r="J11" s="51"/>
      <c r="K11" s="13"/>
      <c r="L11" s="13"/>
      <c r="M11" s="13"/>
    </row>
    <row r="12" spans="1:13" ht="21" customHeight="1" x14ac:dyDescent="0.25">
      <c r="A12" s="1"/>
      <c r="B12" s="18" t="s">
        <v>11</v>
      </c>
      <c r="C12" s="15">
        <f>SUM(C13:C15)</f>
        <v>370.28880000000004</v>
      </c>
      <c r="D12" s="15">
        <f>SUM(D13:D15)</f>
        <v>162.44810000000001</v>
      </c>
      <c r="E12" s="15">
        <f t="shared" ref="E12:F12" si="3">SUM(E13:E15)</f>
        <v>104.58199999999999</v>
      </c>
      <c r="F12" s="15">
        <f t="shared" si="3"/>
        <v>121.21109999999999</v>
      </c>
      <c r="G12" s="15">
        <f>SUM(D12:F12)</f>
        <v>388.24119999999999</v>
      </c>
      <c r="H12" s="15">
        <f>+G12-C12</f>
        <v>17.952399999999955</v>
      </c>
      <c r="I12" s="17">
        <f>+H12/C12*100</f>
        <v>4.848215771041402</v>
      </c>
      <c r="J12" s="51"/>
      <c r="K12" s="13"/>
      <c r="L12" s="13"/>
      <c r="M12" s="13"/>
    </row>
    <row r="13" spans="1:13" ht="12.75" customHeight="1" x14ac:dyDescent="0.25">
      <c r="A13" s="1"/>
      <c r="B13" s="19" t="s">
        <v>9</v>
      </c>
      <c r="C13" s="20">
        <v>22.710899999999999</v>
      </c>
      <c r="D13" s="20">
        <v>1.7259</v>
      </c>
      <c r="E13" s="20">
        <v>2.6334</v>
      </c>
      <c r="F13" s="20">
        <v>17.8414</v>
      </c>
      <c r="G13" s="20">
        <f>SUM(D13:F13)</f>
        <v>22.200700000000001</v>
      </c>
      <c r="H13" s="20">
        <f>+G13-C13</f>
        <v>-0.51019999999999754</v>
      </c>
      <c r="I13" s="22">
        <f>+H13/C13*100</f>
        <v>-2.2464983774310907</v>
      </c>
      <c r="J13" s="51"/>
      <c r="K13" s="13"/>
      <c r="L13" s="13"/>
      <c r="M13" s="13"/>
    </row>
    <row r="14" spans="1:13" ht="12.75" customHeight="1" x14ac:dyDescent="0.25">
      <c r="A14" s="1"/>
      <c r="B14" s="19" t="s">
        <v>12</v>
      </c>
      <c r="C14" s="20">
        <v>228.86030000000002</v>
      </c>
      <c r="D14" s="20">
        <v>111.70309999999999</v>
      </c>
      <c r="E14" s="20">
        <v>62.562199999999997</v>
      </c>
      <c r="F14" s="20">
        <v>66.33189999999999</v>
      </c>
      <c r="G14" s="20">
        <f>SUM(D14:F14)</f>
        <v>240.59719999999999</v>
      </c>
      <c r="H14" s="20">
        <f>+G14-C14</f>
        <v>11.736899999999963</v>
      </c>
      <c r="I14" s="22">
        <f>+H14/C14*100</f>
        <v>5.1284123983058496</v>
      </c>
      <c r="J14" s="51"/>
      <c r="K14" s="13"/>
      <c r="L14" s="13"/>
      <c r="M14" s="13"/>
    </row>
    <row r="15" spans="1:13" ht="12.75" customHeight="1" x14ac:dyDescent="0.25">
      <c r="A15" s="1"/>
      <c r="B15" s="19" t="s">
        <v>13</v>
      </c>
      <c r="C15" s="20">
        <v>118.7176</v>
      </c>
      <c r="D15" s="20">
        <v>49.019100000000009</v>
      </c>
      <c r="E15" s="20">
        <v>39.386399999999995</v>
      </c>
      <c r="F15" s="20">
        <v>37.037799999999997</v>
      </c>
      <c r="G15" s="20">
        <f>SUM(D15:F15)</f>
        <v>125.44329999999999</v>
      </c>
      <c r="H15" s="20">
        <f>+G15-C15</f>
        <v>6.7256999999999891</v>
      </c>
      <c r="I15" s="22">
        <f>+H15/C15*100</f>
        <v>5.6652930989170844</v>
      </c>
      <c r="J15" s="51"/>
      <c r="K15" s="13"/>
      <c r="L15" s="13"/>
      <c r="M15" s="13"/>
    </row>
    <row r="16" spans="1:13" ht="21" customHeight="1" x14ac:dyDescent="0.25">
      <c r="A16" s="1"/>
      <c r="B16" s="18" t="s">
        <v>46</v>
      </c>
      <c r="C16" s="15">
        <v>47.106699999999996</v>
      </c>
      <c r="D16" s="15">
        <v>15.856600000000002</v>
      </c>
      <c r="E16" s="15">
        <v>15.435600000000001</v>
      </c>
      <c r="F16" s="15">
        <v>17.613699999999998</v>
      </c>
      <c r="G16" s="15">
        <f>SUM(D16:F16)</f>
        <v>48.905900000000003</v>
      </c>
      <c r="H16" s="15">
        <f>+G16-C16</f>
        <v>1.7992000000000061</v>
      </c>
      <c r="I16" s="17">
        <f>+H16/C16*100</f>
        <v>3.8194142234544266</v>
      </c>
      <c r="J16" s="51"/>
      <c r="K16" s="13"/>
      <c r="L16" s="13"/>
      <c r="M16" s="13"/>
    </row>
    <row r="17" spans="1:13" ht="21" customHeight="1" x14ac:dyDescent="0.25">
      <c r="A17" s="1"/>
      <c r="B17" s="18" t="s">
        <v>15</v>
      </c>
      <c r="C17" s="15">
        <f>SUM(C18:C23)</f>
        <v>41.755710000000008</v>
      </c>
      <c r="D17" s="15">
        <f>SUM(D18:D23)</f>
        <v>16.504799999999999</v>
      </c>
      <c r="E17" s="15">
        <f t="shared" ref="E17:F17" si="4">SUM(E18:E23)</f>
        <v>10.828499999999998</v>
      </c>
      <c r="F17" s="15">
        <f t="shared" si="4"/>
        <v>13.0116</v>
      </c>
      <c r="G17" s="15">
        <f>SUM(D17:F17)</f>
        <v>40.344899999999996</v>
      </c>
      <c r="H17" s="15">
        <f>+G17-C17</f>
        <v>-1.4108100000000121</v>
      </c>
      <c r="I17" s="17">
        <f>+H17/C17*100</f>
        <v>-3.3787235326617893</v>
      </c>
      <c r="J17" s="51"/>
      <c r="K17" s="13"/>
      <c r="L17" s="13"/>
      <c r="M17" s="13"/>
    </row>
    <row r="18" spans="1:13" ht="12.75" customHeight="1" x14ac:dyDescent="0.25">
      <c r="A18" s="1"/>
      <c r="B18" s="19" t="s">
        <v>16</v>
      </c>
      <c r="C18" s="20">
        <v>5.0505099999999992</v>
      </c>
      <c r="D18" s="20">
        <v>1.9774</v>
      </c>
      <c r="E18" s="20">
        <v>1.2606000000000002</v>
      </c>
      <c r="F18" s="20">
        <v>1.4955999999999998</v>
      </c>
      <c r="G18" s="20">
        <f>SUM(D18:F18)</f>
        <v>4.7336</v>
      </c>
      <c r="H18" s="20">
        <f>+G18-C18</f>
        <v>-0.31690999999999914</v>
      </c>
      <c r="I18" s="22">
        <f>+H18/C18*100</f>
        <v>-6.2748118506843698</v>
      </c>
      <c r="J18" s="51"/>
      <c r="K18" s="13"/>
      <c r="L18" s="13"/>
      <c r="M18" s="13"/>
    </row>
    <row r="19" spans="1:13" ht="12.75" customHeight="1" x14ac:dyDescent="0.25">
      <c r="A19" s="1"/>
      <c r="B19" s="19" t="s">
        <v>17</v>
      </c>
      <c r="C19" s="20">
        <v>15.417800000000002</v>
      </c>
      <c r="D19" s="20">
        <v>7.4220999999999986</v>
      </c>
      <c r="E19" s="20">
        <v>4.2471999999999994</v>
      </c>
      <c r="F19" s="20">
        <v>4.4820000000000002</v>
      </c>
      <c r="G19" s="20">
        <f>SUM(D19:F19)</f>
        <v>16.151299999999999</v>
      </c>
      <c r="H19" s="20">
        <f>+G19-C19</f>
        <v>0.7334999999999976</v>
      </c>
      <c r="I19" s="22">
        <f>+H19/C19*100</f>
        <v>4.7574880981722263</v>
      </c>
      <c r="J19" s="51"/>
      <c r="K19" s="13"/>
      <c r="L19" s="13"/>
      <c r="M19" s="13"/>
    </row>
    <row r="20" spans="1:13" ht="12.75" customHeight="1" x14ac:dyDescent="0.25">
      <c r="A20" s="1"/>
      <c r="B20" s="19" t="s">
        <v>18</v>
      </c>
      <c r="C20" s="20">
        <v>6.8446000000000007</v>
      </c>
      <c r="D20" s="20">
        <v>2.2459000000000002</v>
      </c>
      <c r="E20" s="20">
        <v>1.3247</v>
      </c>
      <c r="F20" s="20">
        <v>2.5353000000000003</v>
      </c>
      <c r="G20" s="20">
        <f>SUM(D20:F20)</f>
        <v>6.1059000000000001</v>
      </c>
      <c r="H20" s="20">
        <f>+G20-C20</f>
        <v>-0.73870000000000058</v>
      </c>
      <c r="I20" s="22">
        <f>+H20/C20*100</f>
        <v>-10.792449522251125</v>
      </c>
      <c r="J20" s="51"/>
      <c r="K20" s="13"/>
      <c r="L20" s="13"/>
      <c r="M20" s="13"/>
    </row>
    <row r="21" spans="1:13" ht="12.75" customHeight="1" x14ac:dyDescent="0.25">
      <c r="A21" s="1"/>
      <c r="B21" s="19" t="s">
        <v>19</v>
      </c>
      <c r="C21" s="20">
        <v>11.9335</v>
      </c>
      <c r="D21" s="20">
        <v>4.2908999999999997</v>
      </c>
      <c r="E21" s="20">
        <v>3.5788999999999995</v>
      </c>
      <c r="F21" s="20">
        <v>4.0885999999999996</v>
      </c>
      <c r="G21" s="20">
        <f>SUM(D21:F21)</f>
        <v>11.958399999999999</v>
      </c>
      <c r="H21" s="20">
        <f>+G21-C21</f>
        <v>2.4899999999998812E-2</v>
      </c>
      <c r="I21" s="22">
        <f>+H21/C21*100</f>
        <v>0.20865630368289947</v>
      </c>
      <c r="J21" s="51"/>
      <c r="K21" s="13"/>
      <c r="L21" s="13"/>
      <c r="M21" s="13"/>
    </row>
    <row r="22" spans="1:13" ht="12.75" customHeight="1" x14ac:dyDescent="0.25">
      <c r="A22" s="1"/>
      <c r="B22" s="19" t="s">
        <v>20</v>
      </c>
      <c r="C22" s="20">
        <v>0.22710000000000002</v>
      </c>
      <c r="D22" s="20">
        <v>0.11159999999999999</v>
      </c>
      <c r="E22" s="20">
        <v>5.8900000000000008E-2</v>
      </c>
      <c r="F22" s="20">
        <v>5.9200000000000003E-2</v>
      </c>
      <c r="G22" s="20">
        <f>SUM(D22:F22)</f>
        <v>0.22969999999999999</v>
      </c>
      <c r="H22" s="20">
        <f>+G22-C22</f>
        <v>2.5999999999999635E-3</v>
      </c>
      <c r="I22" s="22">
        <f>+H22/C22*100</f>
        <v>1.1448701012769542</v>
      </c>
      <c r="J22" s="51"/>
      <c r="K22" s="13"/>
      <c r="L22" s="13"/>
      <c r="M22" s="13"/>
    </row>
    <row r="23" spans="1:13" ht="12.75" customHeight="1" x14ac:dyDescent="0.25">
      <c r="A23" s="1"/>
      <c r="B23" s="19" t="s">
        <v>21</v>
      </c>
      <c r="C23" s="20">
        <v>2.2822</v>
      </c>
      <c r="D23" s="20">
        <v>0.45690000000000003</v>
      </c>
      <c r="E23" s="20">
        <v>0.35819999999999996</v>
      </c>
      <c r="F23" s="20">
        <v>0.35089999999999999</v>
      </c>
      <c r="G23" s="20">
        <f>SUM(D23:F23)</f>
        <v>1.1659999999999999</v>
      </c>
      <c r="H23" s="20">
        <f>+G23-C23</f>
        <v>-1.1162000000000001</v>
      </c>
      <c r="I23" s="22">
        <f>+H23/C23*100</f>
        <v>-48.908947506791698</v>
      </c>
      <c r="J23" s="51"/>
      <c r="K23" s="13"/>
      <c r="L23" s="13"/>
      <c r="M23" s="13"/>
    </row>
    <row r="24" spans="1:13" ht="21" customHeight="1" x14ac:dyDescent="0.25">
      <c r="A24" s="1"/>
      <c r="B24" s="18" t="s">
        <v>22</v>
      </c>
      <c r="C24" s="15">
        <f>SUM(C25:C29)</f>
        <v>30.620699999999999</v>
      </c>
      <c r="D24" s="15">
        <f>SUM(D25:D29)</f>
        <v>11.742899999999999</v>
      </c>
      <c r="E24" s="15">
        <f>SUM(E25:E29)</f>
        <v>10.1654</v>
      </c>
      <c r="F24" s="15">
        <f>SUM(F25:F29)</f>
        <v>10.095400000000001</v>
      </c>
      <c r="G24" s="15">
        <f>SUM(D24:F24)</f>
        <v>32.003699999999995</v>
      </c>
      <c r="H24" s="15">
        <f>+G24-C24</f>
        <v>1.3829999999999956</v>
      </c>
      <c r="I24" s="17">
        <f>+H24/C24*100</f>
        <v>4.5165525281916992</v>
      </c>
      <c r="J24" s="51"/>
      <c r="K24" s="13"/>
      <c r="L24" s="13"/>
      <c r="M24" s="13"/>
    </row>
    <row r="25" spans="1:13" ht="12.75" customHeight="1" x14ac:dyDescent="0.25">
      <c r="A25" s="1"/>
      <c r="B25" s="19" t="s">
        <v>23</v>
      </c>
      <c r="C25" s="20">
        <v>4.7801</v>
      </c>
      <c r="D25" s="20">
        <v>2.0036</v>
      </c>
      <c r="E25" s="20">
        <v>1.7893000000000001</v>
      </c>
      <c r="F25" s="20">
        <v>2.1957000000000004</v>
      </c>
      <c r="G25" s="20">
        <f>SUM(D25:F25)</f>
        <v>5.9886000000000008</v>
      </c>
      <c r="H25" s="20">
        <f>+G25-C25</f>
        <v>1.2085000000000008</v>
      </c>
      <c r="I25" s="22">
        <f>+H25/C25*100</f>
        <v>25.281897868245451</v>
      </c>
      <c r="J25" s="51"/>
      <c r="K25" s="13"/>
      <c r="L25" s="13"/>
      <c r="M25" s="13"/>
    </row>
    <row r="26" spans="1:13" ht="12.75" customHeight="1" x14ac:dyDescent="0.25">
      <c r="A26" s="1"/>
      <c r="B26" s="19" t="s">
        <v>24</v>
      </c>
      <c r="C26" s="20">
        <v>0.2407</v>
      </c>
      <c r="D26" s="20">
        <v>0.10929999999999998</v>
      </c>
      <c r="E26" s="20">
        <v>0.1182</v>
      </c>
      <c r="F26" s="20">
        <v>0.1386</v>
      </c>
      <c r="G26" s="20">
        <f>SUM(D26:F26)</f>
        <v>0.36609999999999998</v>
      </c>
      <c r="H26" s="20">
        <f>+G26-C26</f>
        <v>0.12539999999999998</v>
      </c>
      <c r="I26" s="22">
        <f>+H26/C26*100</f>
        <v>52.098047361861234</v>
      </c>
      <c r="J26" s="51"/>
      <c r="K26" s="13"/>
      <c r="L26" s="13"/>
      <c r="M26" s="13"/>
    </row>
    <row r="27" spans="1:13" ht="12.75" hidden="1" customHeight="1" x14ac:dyDescent="0.25">
      <c r="A27" s="1"/>
      <c r="B27" s="19" t="s">
        <v>25</v>
      </c>
      <c r="C27" s="20"/>
      <c r="D27" s="20"/>
      <c r="E27" s="20"/>
      <c r="F27" s="20"/>
      <c r="G27" s="20">
        <f>SUM(D27:F27)</f>
        <v>0</v>
      </c>
      <c r="H27" s="20">
        <f>+G27-C27</f>
        <v>0</v>
      </c>
      <c r="I27" s="24" t="e">
        <f>+H27/C27*100</f>
        <v>#DIV/0!</v>
      </c>
      <c r="J27" s="51"/>
      <c r="K27" s="13"/>
      <c r="L27" s="13"/>
      <c r="M27" s="13"/>
    </row>
    <row r="28" spans="1:13" ht="12.75" customHeight="1" x14ac:dyDescent="0.25">
      <c r="A28" s="1"/>
      <c r="B28" s="19" t="s">
        <v>26</v>
      </c>
      <c r="C28" s="20">
        <v>3.3474999999999997</v>
      </c>
      <c r="D28" s="20">
        <v>1.1367</v>
      </c>
      <c r="E28" s="20">
        <v>0.99399999999999999</v>
      </c>
      <c r="F28" s="20">
        <v>1.1836</v>
      </c>
      <c r="G28" s="20">
        <f>SUM(D28:F28)</f>
        <v>3.3143000000000002</v>
      </c>
      <c r="H28" s="20">
        <f>+G28-C28</f>
        <v>-3.3199999999999452E-2</v>
      </c>
      <c r="I28" s="22">
        <f>+H28/C28*100</f>
        <v>-0.99178491411499492</v>
      </c>
      <c r="J28" s="51"/>
      <c r="K28" s="13"/>
      <c r="L28" s="13"/>
      <c r="M28" s="13"/>
    </row>
    <row r="29" spans="1:13" ht="12.75" customHeight="1" x14ac:dyDescent="0.25">
      <c r="A29" s="1"/>
      <c r="B29" s="19" t="s">
        <v>27</v>
      </c>
      <c r="C29" s="20">
        <f>+C30+C31</f>
        <v>22.252400000000002</v>
      </c>
      <c r="D29" s="20">
        <f>+D30+D31</f>
        <v>8.4932999999999996</v>
      </c>
      <c r="E29" s="20">
        <f t="shared" ref="E29:F29" si="5">+E30+E31</f>
        <v>7.2638999999999996</v>
      </c>
      <c r="F29" s="20">
        <f t="shared" si="5"/>
        <v>6.5775000000000006</v>
      </c>
      <c r="G29" s="20">
        <f>SUM(D29:F29)</f>
        <v>22.334699999999998</v>
      </c>
      <c r="H29" s="20">
        <f>+G29-C29</f>
        <v>8.2299999999996487E-2</v>
      </c>
      <c r="I29" s="22">
        <f>+H29/C29*100</f>
        <v>0.36984774675988424</v>
      </c>
      <c r="J29" s="51"/>
      <c r="K29" s="13"/>
      <c r="L29" s="13"/>
      <c r="M29" s="13"/>
    </row>
    <row r="30" spans="1:13" ht="12.75" customHeight="1" x14ac:dyDescent="0.25">
      <c r="A30" s="1"/>
      <c r="B30" s="25" t="s">
        <v>28</v>
      </c>
      <c r="C30" s="20">
        <v>14.1206</v>
      </c>
      <c r="D30" s="20">
        <v>5.4525999999999994</v>
      </c>
      <c r="E30" s="20">
        <v>4.3100999999999994</v>
      </c>
      <c r="F30" s="20">
        <v>4.1082999999999998</v>
      </c>
      <c r="G30" s="20">
        <f>SUM(D30:F30)</f>
        <v>13.870999999999999</v>
      </c>
      <c r="H30" s="20">
        <f>+G30-C30</f>
        <v>-0.24960000000000093</v>
      </c>
      <c r="I30" s="22">
        <f>+H30/C30*100</f>
        <v>-1.7676302706683917</v>
      </c>
      <c r="J30" s="51"/>
      <c r="K30" s="13"/>
      <c r="L30" s="13"/>
      <c r="M30" s="13"/>
    </row>
    <row r="31" spans="1:13" ht="12.75" customHeight="1" x14ac:dyDescent="0.25">
      <c r="A31" s="1"/>
      <c r="B31" s="25" t="s">
        <v>29</v>
      </c>
      <c r="C31" s="20">
        <v>8.1318000000000001</v>
      </c>
      <c r="D31" s="20">
        <v>3.0406999999999997</v>
      </c>
      <c r="E31" s="20">
        <v>2.9538000000000002</v>
      </c>
      <c r="F31" s="20">
        <v>2.4692000000000003</v>
      </c>
      <c r="G31" s="20">
        <f>SUM(D31:F31)</f>
        <v>8.4637000000000011</v>
      </c>
      <c r="H31" s="20">
        <f>+G31-C31</f>
        <v>0.33190000000000097</v>
      </c>
      <c r="I31" s="22">
        <f>+H31/C31*100</f>
        <v>4.0815071693844036</v>
      </c>
      <c r="J31" s="51"/>
      <c r="K31" s="13"/>
      <c r="L31" s="13"/>
      <c r="M31" s="13"/>
    </row>
    <row r="32" spans="1:13" ht="21" customHeight="1" x14ac:dyDescent="0.25">
      <c r="A32" s="1"/>
      <c r="B32" s="18" t="s">
        <v>30</v>
      </c>
      <c r="C32" s="15">
        <f>SUM(C33:C39)</f>
        <v>45.456299999999999</v>
      </c>
      <c r="D32" s="15">
        <f>SUM(D33:D39)</f>
        <v>17.562900000000003</v>
      </c>
      <c r="E32" s="15">
        <f t="shared" ref="E32:F32" si="6">SUM(E33:E39)</f>
        <v>15.061899999999998</v>
      </c>
      <c r="F32" s="15">
        <f t="shared" si="6"/>
        <v>18.1142</v>
      </c>
      <c r="G32" s="15">
        <f>SUM(D32:F32)</f>
        <v>50.739000000000004</v>
      </c>
      <c r="H32" s="15">
        <f>+G32-C32</f>
        <v>5.2827000000000055</v>
      </c>
      <c r="I32" s="17">
        <f>+H32/C32*100</f>
        <v>11.62149141043157</v>
      </c>
      <c r="J32" s="51"/>
      <c r="K32" s="13"/>
      <c r="L32" s="13"/>
      <c r="M32" s="13"/>
    </row>
    <row r="33" spans="1:13" ht="15.75" customHeight="1" x14ac:dyDescent="0.25">
      <c r="A33" s="1"/>
      <c r="B33" s="19" t="s">
        <v>31</v>
      </c>
      <c r="C33" s="20">
        <v>2.399</v>
      </c>
      <c r="D33" s="20">
        <v>0.68720000000000003</v>
      </c>
      <c r="E33" s="20">
        <v>1.0049000000000001</v>
      </c>
      <c r="F33" s="20">
        <v>0.87270000000000003</v>
      </c>
      <c r="G33" s="20">
        <f>SUM(D33:F33)</f>
        <v>2.5648</v>
      </c>
      <c r="H33" s="20">
        <f>+G33-C33</f>
        <v>0.16579999999999995</v>
      </c>
      <c r="I33" s="22">
        <f>+H33/C33*100</f>
        <v>6.9112130054189214</v>
      </c>
      <c r="J33" s="51"/>
      <c r="K33" s="13"/>
      <c r="L33" s="13"/>
      <c r="M33" s="13"/>
    </row>
    <row r="34" spans="1:13" ht="15.75" customHeight="1" x14ac:dyDescent="0.25">
      <c r="A34" s="1"/>
      <c r="B34" s="19" t="s">
        <v>32</v>
      </c>
      <c r="C34" s="20">
        <v>21.537600000000001</v>
      </c>
      <c r="D34" s="20">
        <v>8.0931999999999995</v>
      </c>
      <c r="E34" s="20">
        <v>7.0103999999999997</v>
      </c>
      <c r="F34" s="20">
        <v>6.9973000000000001</v>
      </c>
      <c r="G34" s="20">
        <f>SUM(D34:F34)</f>
        <v>22.100899999999999</v>
      </c>
      <c r="H34" s="20">
        <f>+G34-C34</f>
        <v>0.56329999999999814</v>
      </c>
      <c r="I34" s="22">
        <f>+H34/C34*100</f>
        <v>2.6154260456132441</v>
      </c>
      <c r="J34" s="51"/>
      <c r="K34" s="13"/>
      <c r="L34" s="13"/>
      <c r="M34" s="13"/>
    </row>
    <row r="35" spans="1:13" ht="15.75" customHeight="1" x14ac:dyDescent="0.25">
      <c r="A35" s="1"/>
      <c r="B35" s="19" t="s">
        <v>33</v>
      </c>
      <c r="C35" s="20">
        <v>10.8119</v>
      </c>
      <c r="D35" s="20">
        <v>4.0632999999999999</v>
      </c>
      <c r="E35" s="20">
        <v>3.5268999999999995</v>
      </c>
      <c r="F35" s="20">
        <v>3.5301999999999998</v>
      </c>
      <c r="G35" s="20">
        <f>SUM(D35:F35)</f>
        <v>11.1204</v>
      </c>
      <c r="H35" s="20">
        <f>+G35-C35</f>
        <v>0.30850000000000044</v>
      </c>
      <c r="I35" s="22">
        <f>+H35/C35*100</f>
        <v>2.8533375262442351</v>
      </c>
      <c r="J35" s="51"/>
      <c r="K35" s="13"/>
      <c r="L35" s="13"/>
      <c r="M35" s="13"/>
    </row>
    <row r="36" spans="1:13" ht="15.75" customHeight="1" x14ac:dyDescent="0.25">
      <c r="A36" s="1"/>
      <c r="B36" s="19" t="s">
        <v>34</v>
      </c>
      <c r="C36" s="20">
        <v>0.1183</v>
      </c>
      <c r="D36" s="20">
        <v>0</v>
      </c>
      <c r="E36" s="20">
        <v>4.8299999999999996E-2</v>
      </c>
      <c r="F36" s="20">
        <v>0.18279999999999999</v>
      </c>
      <c r="G36" s="20">
        <f>SUM(D36:F36)</f>
        <v>0.23109999999999997</v>
      </c>
      <c r="H36" s="20">
        <f>+G36-C36</f>
        <v>0.11279999999999997</v>
      </c>
      <c r="I36" s="22">
        <f>+H36/C36*100</f>
        <v>95.350803043110716</v>
      </c>
      <c r="J36" s="51"/>
      <c r="K36" s="13"/>
      <c r="L36" s="13"/>
      <c r="M36" s="13"/>
    </row>
    <row r="37" spans="1:13" ht="15.75" hidden="1" customHeight="1" x14ac:dyDescent="0.25">
      <c r="A37" s="1"/>
      <c r="B37" s="19" t="s">
        <v>35</v>
      </c>
      <c r="C37" s="20"/>
      <c r="D37" s="20"/>
      <c r="E37" s="20"/>
      <c r="F37" s="20"/>
      <c r="G37" s="20">
        <f>SUM(D37:F37)</f>
        <v>0</v>
      </c>
      <c r="H37" s="20">
        <f>+G37-C37</f>
        <v>0</v>
      </c>
      <c r="I37" s="24" t="e">
        <f>+H37/C37*100</f>
        <v>#DIV/0!</v>
      </c>
      <c r="J37" s="51"/>
      <c r="K37" s="13"/>
      <c r="L37" s="13"/>
      <c r="M37" s="13"/>
    </row>
    <row r="38" spans="1:13" ht="15.75" customHeight="1" x14ac:dyDescent="0.25">
      <c r="A38" s="1"/>
      <c r="B38" s="19" t="s">
        <v>56</v>
      </c>
      <c r="C38" s="20">
        <v>10.589499999999999</v>
      </c>
      <c r="D38" s="20">
        <v>4.7092000000000009</v>
      </c>
      <c r="E38" s="20">
        <v>2.9180000000000001</v>
      </c>
      <c r="F38" s="20">
        <v>4.1394000000000002</v>
      </c>
      <c r="G38" s="20">
        <f>SUM(D38:F38)</f>
        <v>11.7666</v>
      </c>
      <c r="H38" s="20">
        <f>+G38-C38</f>
        <v>1.1771000000000011</v>
      </c>
      <c r="I38" s="22">
        <f>+H38/C38*100</f>
        <v>11.115727843618691</v>
      </c>
      <c r="J38" s="51"/>
      <c r="K38" s="13"/>
      <c r="L38" s="13"/>
      <c r="M38" s="13"/>
    </row>
    <row r="39" spans="1:13" ht="15.75" customHeight="1" x14ac:dyDescent="0.25">
      <c r="A39" s="1"/>
      <c r="B39" s="19" t="s">
        <v>57</v>
      </c>
      <c r="C39" s="20">
        <v>0</v>
      </c>
      <c r="D39" s="20">
        <v>0.01</v>
      </c>
      <c r="E39" s="20">
        <v>0.5534</v>
      </c>
      <c r="F39" s="20">
        <v>2.3918000000000004</v>
      </c>
      <c r="G39" s="20">
        <f>SUM(D39:F39)</f>
        <v>2.9552000000000005</v>
      </c>
      <c r="H39" s="20">
        <f>+G39-C39</f>
        <v>2.9552000000000005</v>
      </c>
      <c r="I39" s="24" t="e">
        <f>+H39/C39*100</f>
        <v>#DIV/0!</v>
      </c>
      <c r="J39" s="51"/>
      <c r="K39" s="13"/>
      <c r="L39" s="13"/>
      <c r="M39" s="13"/>
    </row>
    <row r="40" spans="1:13" ht="21" customHeight="1" x14ac:dyDescent="0.25">
      <c r="A40" s="1"/>
      <c r="B40" s="14" t="s">
        <v>36</v>
      </c>
      <c r="C40" s="15">
        <f>SUM(C41:C43)</f>
        <v>41.4983</v>
      </c>
      <c r="D40" s="15">
        <f>SUM(D41:D43)</f>
        <v>15.078300000000002</v>
      </c>
      <c r="E40" s="15">
        <f t="shared" ref="E40:F40" si="7">SUM(E41:E43)</f>
        <v>16.640100000000004</v>
      </c>
      <c r="F40" s="15">
        <f t="shared" si="7"/>
        <v>21.997400000000003</v>
      </c>
      <c r="G40" s="15">
        <f>SUM(D40:F40)</f>
        <v>53.715800000000009</v>
      </c>
      <c r="H40" s="15">
        <f>+G40-C40</f>
        <v>12.217500000000008</v>
      </c>
      <c r="I40" s="17">
        <f>+H40/C40*100</f>
        <v>29.440965051580449</v>
      </c>
      <c r="J40" s="51"/>
      <c r="K40" s="13"/>
      <c r="L40" s="13"/>
      <c r="M40" s="13"/>
    </row>
    <row r="41" spans="1:13" ht="15" customHeight="1" x14ac:dyDescent="0.25">
      <c r="A41" s="1"/>
      <c r="B41" s="19" t="s">
        <v>37</v>
      </c>
      <c r="C41" s="20">
        <v>8.6658999999999988</v>
      </c>
      <c r="D41" s="20">
        <v>3.3187000000000002</v>
      </c>
      <c r="E41" s="20">
        <v>2.8570000000000002</v>
      </c>
      <c r="F41" s="20">
        <v>2.7654999999999998</v>
      </c>
      <c r="G41" s="20">
        <f>SUM(D41:F41)</f>
        <v>8.9412000000000003</v>
      </c>
      <c r="H41" s="20">
        <f>+G41-C41</f>
        <v>0.27530000000000143</v>
      </c>
      <c r="I41" s="22">
        <f>+H41/C41*100</f>
        <v>3.1768194878777902</v>
      </c>
      <c r="J41" s="51"/>
      <c r="K41" s="13"/>
      <c r="L41" s="13"/>
      <c r="M41" s="13"/>
    </row>
    <row r="42" spans="1:13" ht="15" customHeight="1" x14ac:dyDescent="0.25">
      <c r="A42" s="1"/>
      <c r="B42" s="19" t="s">
        <v>38</v>
      </c>
      <c r="C42" s="20">
        <v>2.0405000000000002</v>
      </c>
      <c r="D42" s="20">
        <v>0.7671</v>
      </c>
      <c r="E42" s="20">
        <v>0.75800000000000001</v>
      </c>
      <c r="F42" s="20">
        <v>0.81170000000000009</v>
      </c>
      <c r="G42" s="20">
        <f>SUM(D42:F42)</f>
        <v>2.3368000000000002</v>
      </c>
      <c r="H42" s="20">
        <f>+G42-C42</f>
        <v>0.29630000000000001</v>
      </c>
      <c r="I42" s="22">
        <f>+H42/C42*100</f>
        <v>14.520950747365841</v>
      </c>
      <c r="J42" s="51"/>
      <c r="K42" s="13"/>
      <c r="L42" s="13"/>
      <c r="M42" s="13"/>
    </row>
    <row r="43" spans="1:13" ht="15" customHeight="1" x14ac:dyDescent="0.25">
      <c r="A43" s="1"/>
      <c r="B43" s="19" t="s">
        <v>39</v>
      </c>
      <c r="C43" s="20">
        <v>30.791899999999998</v>
      </c>
      <c r="D43" s="20">
        <v>10.992500000000001</v>
      </c>
      <c r="E43" s="20">
        <v>13.025100000000005</v>
      </c>
      <c r="F43" s="20">
        <v>18.420200000000001</v>
      </c>
      <c r="G43" s="20">
        <f>SUM(D43:F43)</f>
        <v>42.43780000000001</v>
      </c>
      <c r="H43" s="20">
        <f>+G43-C43</f>
        <v>11.645900000000012</v>
      </c>
      <c r="I43" s="22">
        <f>+H43/C43*100</f>
        <v>37.821310149747212</v>
      </c>
      <c r="J43" s="51"/>
      <c r="K43" s="13"/>
      <c r="L43" s="13"/>
      <c r="M43" s="13"/>
    </row>
    <row r="44" spans="1:13" ht="6" customHeight="1" thickBot="1" x14ac:dyDescent="0.3">
      <c r="A44" s="1"/>
      <c r="B44" s="26"/>
      <c r="C44" s="27"/>
      <c r="D44" s="27"/>
      <c r="E44" s="27"/>
      <c r="F44" s="27"/>
      <c r="G44" s="27"/>
      <c r="H44" s="27"/>
      <c r="I44" s="28"/>
      <c r="J44" s="51"/>
      <c r="K44" s="13"/>
      <c r="L44" s="13"/>
      <c r="M44" s="1"/>
    </row>
    <row r="45" spans="1:13" ht="6" customHeight="1" x14ac:dyDescent="0.25">
      <c r="A45" s="1"/>
      <c r="B45" s="29"/>
      <c r="C45" s="2"/>
      <c r="D45" s="2"/>
      <c r="E45" s="2"/>
      <c r="F45" s="2"/>
      <c r="G45" s="2"/>
      <c r="H45" s="2"/>
      <c r="I45" s="2"/>
      <c r="K45" s="1"/>
      <c r="L45" s="1"/>
      <c r="M45" s="1"/>
    </row>
    <row r="46" spans="1:13" ht="21" customHeight="1" x14ac:dyDescent="0.25">
      <c r="B46" s="30" t="s">
        <v>47</v>
      </c>
      <c r="C46" s="2"/>
      <c r="D46" s="2"/>
      <c r="E46" s="2"/>
      <c r="F46" s="2"/>
      <c r="G46" s="2"/>
      <c r="H46" s="2"/>
      <c r="I46" s="2"/>
      <c r="K46" s="1"/>
      <c r="L46" s="1"/>
      <c r="M46" s="1"/>
    </row>
    <row r="47" spans="1:13" x14ac:dyDescent="0.25">
      <c r="B47" s="2"/>
      <c r="C47" s="2"/>
      <c r="D47" s="2"/>
      <c r="E47" s="2"/>
      <c r="F47" s="2"/>
      <c r="G47" s="2"/>
      <c r="H47" s="2"/>
      <c r="I47" s="2"/>
      <c r="K47" s="1"/>
      <c r="L47" s="1"/>
      <c r="M47" s="1"/>
    </row>
    <row r="48" spans="1:13" ht="21" customHeight="1" x14ac:dyDescent="0.25">
      <c r="B48" s="46" t="s">
        <v>40</v>
      </c>
      <c r="C48" s="46"/>
      <c r="D48" s="46"/>
      <c r="E48" s="46"/>
      <c r="F48" s="46"/>
      <c r="G48" s="46"/>
      <c r="H48" s="46"/>
      <c r="I48" s="46"/>
    </row>
    <row r="52" spans="1:17" x14ac:dyDescent="0.25">
      <c r="G52" s="35"/>
      <c r="H52" s="35"/>
      <c r="I52" s="35"/>
      <c r="J52" s="35"/>
      <c r="O52" s="35"/>
      <c r="P52" s="35"/>
      <c r="Q52" s="35"/>
    </row>
    <row r="53" spans="1:17" x14ac:dyDescent="0.25">
      <c r="C53" s="35"/>
      <c r="D53" s="35"/>
      <c r="E53" s="35"/>
      <c r="F53" s="35"/>
      <c r="G53" s="35"/>
      <c r="H53" s="35"/>
      <c r="I53" s="35"/>
      <c r="J53" s="35"/>
      <c r="M53" s="35"/>
      <c r="N53" s="35"/>
      <c r="O53" s="35"/>
      <c r="P53" s="35"/>
      <c r="Q53" s="35"/>
    </row>
    <row r="55" spans="1:17" ht="15.75" x14ac:dyDescent="0.25">
      <c r="A55" s="1"/>
      <c r="B55" s="36" t="s">
        <v>55</v>
      </c>
      <c r="C55" s="36"/>
      <c r="D55" s="36"/>
      <c r="E55" s="36"/>
      <c r="F55" s="36"/>
      <c r="G55" s="36"/>
      <c r="H55" s="36"/>
      <c r="I55" s="36"/>
    </row>
    <row r="56" spans="1:17" ht="15.75" x14ac:dyDescent="0.25">
      <c r="A56" s="1"/>
      <c r="B56" s="36" t="s">
        <v>0</v>
      </c>
      <c r="C56" s="36"/>
      <c r="D56" s="36"/>
      <c r="E56" s="36"/>
      <c r="F56" s="36"/>
      <c r="G56" s="36"/>
      <c r="H56" s="36"/>
      <c r="I56" s="36"/>
    </row>
    <row r="57" spans="1:17" ht="15.75" thickBot="1" x14ac:dyDescent="0.3">
      <c r="B57" s="2"/>
      <c r="C57" s="2"/>
      <c r="D57" s="2"/>
      <c r="E57" s="2"/>
      <c r="F57" s="2"/>
      <c r="G57" s="2"/>
      <c r="H57" s="2"/>
      <c r="I57" s="2"/>
    </row>
    <row r="58" spans="1:17" ht="15.75" x14ac:dyDescent="0.25">
      <c r="B58" s="39" t="s">
        <v>1</v>
      </c>
      <c r="C58" s="3" t="s">
        <v>53</v>
      </c>
      <c r="D58" s="3" t="s">
        <v>52</v>
      </c>
      <c r="E58" s="3" t="s">
        <v>2</v>
      </c>
      <c r="F58" s="47" t="s">
        <v>50</v>
      </c>
      <c r="G58" s="48"/>
      <c r="H58" s="49" t="s">
        <v>51</v>
      </c>
      <c r="I58" s="50"/>
    </row>
    <row r="59" spans="1:17" ht="30" x14ac:dyDescent="0.25">
      <c r="A59" s="1"/>
      <c r="B59" s="40"/>
      <c r="C59" s="4" t="s">
        <v>48</v>
      </c>
      <c r="D59" s="4" t="s">
        <v>48</v>
      </c>
      <c r="E59" s="4" t="s">
        <v>48</v>
      </c>
      <c r="F59" s="5" t="s">
        <v>3</v>
      </c>
      <c r="G59" s="5" t="s">
        <v>4</v>
      </c>
      <c r="H59" s="6" t="s">
        <v>5</v>
      </c>
      <c r="I59" s="7" t="s">
        <v>4</v>
      </c>
    </row>
    <row r="60" spans="1:17" ht="15.75" x14ac:dyDescent="0.25">
      <c r="A60" s="1"/>
      <c r="B60" s="8" t="s">
        <v>6</v>
      </c>
      <c r="C60" s="9">
        <f>+C61+C93</f>
        <v>1046.2387100000001</v>
      </c>
      <c r="D60" s="9">
        <f>+D61+D93</f>
        <v>1106.8075699999999</v>
      </c>
      <c r="E60" s="9">
        <f>+E61+E93</f>
        <v>1097.8092999999999</v>
      </c>
      <c r="F60" s="10">
        <f>+E60-D60</f>
        <v>-8.9982700000000477</v>
      </c>
      <c r="G60" s="11">
        <f>+F60/D60*100</f>
        <v>-0.81299317459493425</v>
      </c>
      <c r="H60" s="11">
        <f>+E60-C60</f>
        <v>51.570589999999811</v>
      </c>
      <c r="I60" s="12">
        <f>+H60/C60*100</f>
        <v>4.929141839915272</v>
      </c>
    </row>
    <row r="61" spans="1:17" ht="15.75" x14ac:dyDescent="0.25">
      <c r="A61" s="1"/>
      <c r="B61" s="14" t="s">
        <v>7</v>
      </c>
      <c r="C61" s="15">
        <f>+C62+C65+C69+C70+C77+C85</f>
        <v>1004.7404100000001</v>
      </c>
      <c r="D61" s="15">
        <f>+D62+D65+D69+D70+D77+D85</f>
        <v>1072.29925</v>
      </c>
      <c r="E61" s="15">
        <f>+E62+E65+E69+E70+E77+E85</f>
        <v>1044.0934999999999</v>
      </c>
      <c r="F61" s="15">
        <f>+E61-D61</f>
        <v>-28.20575000000008</v>
      </c>
      <c r="G61" s="16">
        <f>+F61/D61*100</f>
        <v>-2.6303991166645018</v>
      </c>
      <c r="H61" s="16">
        <f>+E61-C61</f>
        <v>39.353089999999838</v>
      </c>
      <c r="I61" s="17">
        <f>+H61/C61*100</f>
        <v>3.9167420368809323</v>
      </c>
    </row>
    <row r="62" spans="1:17" ht="15.75" x14ac:dyDescent="0.25">
      <c r="A62" s="1"/>
      <c r="B62" s="18" t="s">
        <v>8</v>
      </c>
      <c r="C62" s="15">
        <f>SUM(C63:C64)</f>
        <v>469.51220000000001</v>
      </c>
      <c r="D62" s="15">
        <f>SUM(D63:D64)</f>
        <v>508.87530000000004</v>
      </c>
      <c r="E62" s="15">
        <f>SUM(E63:E64)</f>
        <v>483.85880000000009</v>
      </c>
      <c r="F62" s="15">
        <f>+E62-D62</f>
        <v>-25.016499999999951</v>
      </c>
      <c r="G62" s="16">
        <f>+F62/D62*100</f>
        <v>-4.9160373867625227</v>
      </c>
      <c r="H62" s="16">
        <f>+E62-C62</f>
        <v>14.34660000000008</v>
      </c>
      <c r="I62" s="17">
        <f>+H62/C62*100</f>
        <v>3.0556394487725944</v>
      </c>
    </row>
    <row r="63" spans="1:17" ht="15.75" x14ac:dyDescent="0.25">
      <c r="A63" s="1"/>
      <c r="B63" s="19" t="s">
        <v>9</v>
      </c>
      <c r="C63" s="20">
        <v>238.27130000000002</v>
      </c>
      <c r="D63" s="20">
        <v>251.9152</v>
      </c>
      <c r="E63" s="20">
        <v>238.05010000000004</v>
      </c>
      <c r="F63" s="20">
        <f>+E63-D63</f>
        <v>-13.865099999999956</v>
      </c>
      <c r="G63" s="21">
        <f>+F63/D63*100</f>
        <v>-5.5038759074482035</v>
      </c>
      <c r="H63" s="21">
        <f>+E63-C63</f>
        <v>-0.22119999999998186</v>
      </c>
      <c r="I63" s="22">
        <f>+H63/C63*100</f>
        <v>-9.2835351970624175E-2</v>
      </c>
    </row>
    <row r="64" spans="1:17" ht="15.75" x14ac:dyDescent="0.25">
      <c r="A64" s="1"/>
      <c r="B64" s="19" t="s">
        <v>10</v>
      </c>
      <c r="C64" s="20">
        <v>231.24089999999995</v>
      </c>
      <c r="D64" s="20">
        <v>256.96010000000001</v>
      </c>
      <c r="E64" s="20">
        <v>245.80870000000002</v>
      </c>
      <c r="F64" s="20">
        <f>+E64-D64</f>
        <v>-11.151399999999995</v>
      </c>
      <c r="G64" s="21">
        <f>+F64/D64*100</f>
        <v>-4.3397399051448042</v>
      </c>
      <c r="H64" s="21">
        <f>+E64-C64</f>
        <v>14.567800000000062</v>
      </c>
      <c r="I64" s="22">
        <f>+H64/C64*100</f>
        <v>6.2998370962922507</v>
      </c>
    </row>
    <row r="65" spans="1:9" ht="15.75" x14ac:dyDescent="0.25">
      <c r="A65" s="1"/>
      <c r="B65" s="18" t="s">
        <v>11</v>
      </c>
      <c r="C65" s="15">
        <f>SUM(C66:C68)</f>
        <v>370.28880000000004</v>
      </c>
      <c r="D65" s="15">
        <f>SUM(D66:D68)</f>
        <v>391.98597000000001</v>
      </c>
      <c r="E65" s="15">
        <f>SUM(E66:E68)</f>
        <v>388.24119999999994</v>
      </c>
      <c r="F65" s="15">
        <f>+E65-D65</f>
        <v>-3.7447700000000737</v>
      </c>
      <c r="G65" s="16">
        <f>+F65/D65*100</f>
        <v>-0.95533266152359331</v>
      </c>
      <c r="H65" s="16">
        <f>+E65-C65</f>
        <v>17.952399999999898</v>
      </c>
      <c r="I65" s="17">
        <f>+H65/C65*100</f>
        <v>4.848215771041386</v>
      </c>
    </row>
    <row r="66" spans="1:9" ht="15.75" x14ac:dyDescent="0.25">
      <c r="A66" s="1"/>
      <c r="B66" s="19" t="s">
        <v>9</v>
      </c>
      <c r="C66" s="20">
        <v>22.710899999999999</v>
      </c>
      <c r="D66" s="20">
        <v>23.937099999999997</v>
      </c>
      <c r="E66" s="20">
        <v>22.200700000000001</v>
      </c>
      <c r="F66" s="20">
        <f>+E66-D66</f>
        <v>-1.7363999999999962</v>
      </c>
      <c r="G66" s="21">
        <f>+F66/D66*100</f>
        <v>-7.2540115552844595</v>
      </c>
      <c r="H66" s="21">
        <f>+E66-C66</f>
        <v>-0.51019999999999754</v>
      </c>
      <c r="I66" s="22">
        <f>+H66/C66*100</f>
        <v>-2.2464983774310907</v>
      </c>
    </row>
    <row r="67" spans="1:9" ht="15.75" x14ac:dyDescent="0.25">
      <c r="A67" s="1"/>
      <c r="B67" s="19" t="s">
        <v>12</v>
      </c>
      <c r="C67" s="20">
        <v>228.86030000000002</v>
      </c>
      <c r="D67" s="20">
        <v>242.28550000000001</v>
      </c>
      <c r="E67" s="20">
        <v>240.59719999999999</v>
      </c>
      <c r="F67" s="20">
        <f>+E67-D67</f>
        <v>-1.6883000000000266</v>
      </c>
      <c r="G67" s="21">
        <f>+F67/D67*100</f>
        <v>-0.6968225502558042</v>
      </c>
      <c r="H67" s="21">
        <f>+E67-C67</f>
        <v>11.736899999999963</v>
      </c>
      <c r="I67" s="22">
        <f>+H67/C67*100</f>
        <v>5.1284123983058496</v>
      </c>
    </row>
    <row r="68" spans="1:9" ht="15.75" x14ac:dyDescent="0.25">
      <c r="A68" s="1"/>
      <c r="B68" s="19" t="s">
        <v>13</v>
      </c>
      <c r="C68" s="20">
        <v>118.7176</v>
      </c>
      <c r="D68" s="20">
        <v>125.76336999999999</v>
      </c>
      <c r="E68" s="20">
        <v>125.44329999999999</v>
      </c>
      <c r="F68" s="20">
        <f>+E68-D68</f>
        <v>-0.32007000000000119</v>
      </c>
      <c r="G68" s="21">
        <f>+F68/D68*100</f>
        <v>-0.25450176788360646</v>
      </c>
      <c r="H68" s="21">
        <f>+E68-C68</f>
        <v>6.7256999999999891</v>
      </c>
      <c r="I68" s="22">
        <f>+H68/C68*100</f>
        <v>5.6652930989170844</v>
      </c>
    </row>
    <row r="69" spans="1:9" ht="15.75" x14ac:dyDescent="0.25">
      <c r="A69" s="1"/>
      <c r="B69" s="18" t="s">
        <v>14</v>
      </c>
      <c r="C69" s="15">
        <v>47.106699999999996</v>
      </c>
      <c r="D69" s="15">
        <v>51.474499999999999</v>
      </c>
      <c r="E69" s="15">
        <v>48.905900000000003</v>
      </c>
      <c r="F69" s="15">
        <f>+E69-D69</f>
        <v>-2.5685999999999964</v>
      </c>
      <c r="G69" s="16">
        <f>+F69/D69*100</f>
        <v>-4.9900436138281998</v>
      </c>
      <c r="H69" s="16">
        <f>+E69-C69</f>
        <v>1.7992000000000061</v>
      </c>
      <c r="I69" s="17">
        <f>+H69/C69*100</f>
        <v>3.8194142234544266</v>
      </c>
    </row>
    <row r="70" spans="1:9" ht="15.75" x14ac:dyDescent="0.25">
      <c r="A70" s="1"/>
      <c r="B70" s="18" t="s">
        <v>15</v>
      </c>
      <c r="C70" s="15">
        <f>SUM(C71:C76)</f>
        <v>41.755710000000008</v>
      </c>
      <c r="D70" s="15">
        <f>SUM(D71:D76)</f>
        <v>42.8127</v>
      </c>
      <c r="E70" s="15">
        <f>SUM(E71:E76)</f>
        <v>40.344899999999996</v>
      </c>
      <c r="F70" s="15">
        <f>+E70-D70</f>
        <v>-2.467800000000004</v>
      </c>
      <c r="G70" s="16">
        <f>+F70/D70*100</f>
        <v>-5.7641774520177522</v>
      </c>
      <c r="H70" s="16">
        <f>+E70-C70</f>
        <v>-1.4108100000000121</v>
      </c>
      <c r="I70" s="17">
        <f>+H70/C70*100</f>
        <v>-3.3787235326617893</v>
      </c>
    </row>
    <row r="71" spans="1:9" ht="15.75" x14ac:dyDescent="0.25">
      <c r="A71" s="1"/>
      <c r="B71" s="19" t="s">
        <v>16</v>
      </c>
      <c r="C71" s="20">
        <v>5.0505099999999992</v>
      </c>
      <c r="D71" s="20">
        <v>5.1131000000000002</v>
      </c>
      <c r="E71" s="20">
        <v>4.7336</v>
      </c>
      <c r="F71" s="20">
        <f>+E71-D71</f>
        <v>-0.37950000000000017</v>
      </c>
      <c r="G71" s="21">
        <f>+F71/D71*100</f>
        <v>-7.4221118303964353</v>
      </c>
      <c r="H71" s="21">
        <f>+E71-C71</f>
        <v>-0.31690999999999914</v>
      </c>
      <c r="I71" s="22">
        <f>+H71/C71*100</f>
        <v>-6.2748118506843698</v>
      </c>
    </row>
    <row r="72" spans="1:9" ht="15.75" x14ac:dyDescent="0.25">
      <c r="A72" s="1"/>
      <c r="B72" s="19" t="s">
        <v>17</v>
      </c>
      <c r="C72" s="20">
        <v>15.417800000000002</v>
      </c>
      <c r="D72" s="20">
        <v>15.638400000000001</v>
      </c>
      <c r="E72" s="20">
        <v>16.151299999999999</v>
      </c>
      <c r="F72" s="20">
        <f>+E72-D72</f>
        <v>0.51289999999999836</v>
      </c>
      <c r="G72" s="21">
        <f>+F72/D72*100</f>
        <v>3.2797472887251788</v>
      </c>
      <c r="H72" s="21">
        <f>+E72-C72</f>
        <v>0.7334999999999976</v>
      </c>
      <c r="I72" s="22">
        <f>+H72/C72*100</f>
        <v>4.7574880981722263</v>
      </c>
    </row>
    <row r="73" spans="1:9" ht="15.75" x14ac:dyDescent="0.25">
      <c r="A73" s="1"/>
      <c r="B73" s="19" t="s">
        <v>18</v>
      </c>
      <c r="C73" s="20">
        <v>6.8446000000000007</v>
      </c>
      <c r="D73" s="20">
        <v>6.9332000000000011</v>
      </c>
      <c r="E73" s="20">
        <v>6.1058999999999992</v>
      </c>
      <c r="F73" s="20">
        <f>+E73-D73</f>
        <v>-0.82730000000000192</v>
      </c>
      <c r="G73" s="21">
        <f>+F73/D73*100</f>
        <v>-11.932441008480959</v>
      </c>
      <c r="H73" s="21">
        <f>+E73-C73</f>
        <v>-0.73870000000000147</v>
      </c>
      <c r="I73" s="22">
        <f>+H73/C73*100</f>
        <v>-10.792449522251138</v>
      </c>
    </row>
    <row r="74" spans="1:9" ht="15.75" x14ac:dyDescent="0.25">
      <c r="A74" s="1"/>
      <c r="B74" s="19" t="s">
        <v>19</v>
      </c>
      <c r="C74" s="20">
        <v>11.9335</v>
      </c>
      <c r="D74" s="20">
        <v>12.498500000000002</v>
      </c>
      <c r="E74" s="20">
        <v>11.958399999999999</v>
      </c>
      <c r="F74" s="20">
        <f>+E74-D74</f>
        <v>-0.54010000000000247</v>
      </c>
      <c r="G74" s="21">
        <f>+F74/D74*100</f>
        <v>-4.3213185582270066</v>
      </c>
      <c r="H74" s="21">
        <f>+E74-C74</f>
        <v>2.4899999999998812E-2</v>
      </c>
      <c r="I74" s="22">
        <f>+H74/C74*100</f>
        <v>0.20865630368289947</v>
      </c>
    </row>
    <row r="75" spans="1:9" ht="15.75" x14ac:dyDescent="0.25">
      <c r="A75" s="1"/>
      <c r="B75" s="19" t="s">
        <v>20</v>
      </c>
      <c r="C75" s="20">
        <v>0.22710000000000002</v>
      </c>
      <c r="D75" s="20">
        <v>0.23029999999999998</v>
      </c>
      <c r="E75" s="20">
        <v>0.22969999999999999</v>
      </c>
      <c r="F75" s="20">
        <f>+E75-D75</f>
        <v>-5.9999999999998943E-4</v>
      </c>
      <c r="G75" s="21">
        <f>+F75/D75*100</f>
        <v>-0.26052974381241401</v>
      </c>
      <c r="H75" s="21">
        <f>+E75-C75</f>
        <v>2.5999999999999635E-3</v>
      </c>
      <c r="I75" s="22">
        <f>+H75/C75*100</f>
        <v>1.1448701012769542</v>
      </c>
    </row>
    <row r="76" spans="1:9" ht="15.75" x14ac:dyDescent="0.25">
      <c r="A76" s="1"/>
      <c r="B76" s="19" t="s">
        <v>21</v>
      </c>
      <c r="C76" s="20">
        <v>2.2822</v>
      </c>
      <c r="D76" s="20">
        <v>2.3992</v>
      </c>
      <c r="E76" s="20">
        <v>1.1659999999999999</v>
      </c>
      <c r="F76" s="20">
        <f>+E76-D76</f>
        <v>-1.2332000000000001</v>
      </c>
      <c r="G76" s="21">
        <f>+F76/D76*100</f>
        <v>-51.40046682227409</v>
      </c>
      <c r="H76" s="21">
        <f>+E76-C76</f>
        <v>-1.1162000000000001</v>
      </c>
      <c r="I76" s="22">
        <f>+H76/C76*100</f>
        <v>-48.908947506791698</v>
      </c>
    </row>
    <row r="77" spans="1:9" ht="15.75" x14ac:dyDescent="0.25">
      <c r="A77" s="1"/>
      <c r="B77" s="18" t="s">
        <v>22</v>
      </c>
      <c r="C77" s="15">
        <f>SUM(C78:C82)</f>
        <v>30.620699999999999</v>
      </c>
      <c r="D77" s="15">
        <f>SUM(D78:D82)</f>
        <v>31.3795</v>
      </c>
      <c r="E77" s="15">
        <f>SUM(E78:E82)</f>
        <v>32.003700000000002</v>
      </c>
      <c r="F77" s="15">
        <f>+E77-D77</f>
        <v>0.62420000000000186</v>
      </c>
      <c r="G77" s="16">
        <f>+F77/D77*100</f>
        <v>1.9891967685909648</v>
      </c>
      <c r="H77" s="16">
        <f>+E77-C77</f>
        <v>1.3830000000000027</v>
      </c>
      <c r="I77" s="17">
        <f>+H77/C77*100</f>
        <v>4.5165525281917223</v>
      </c>
    </row>
    <row r="78" spans="1:9" ht="15.75" x14ac:dyDescent="0.25">
      <c r="A78" s="1"/>
      <c r="B78" s="19" t="s">
        <v>23</v>
      </c>
      <c r="C78" s="20">
        <v>4.7801</v>
      </c>
      <c r="D78" s="20">
        <v>4.7439</v>
      </c>
      <c r="E78" s="20">
        <v>5.9885999999999999</v>
      </c>
      <c r="F78" s="20">
        <f>+E78-D78</f>
        <v>1.2446999999999999</v>
      </c>
      <c r="G78" s="21">
        <f>+F78/D78*100</f>
        <v>26.237905520774046</v>
      </c>
      <c r="H78" s="21">
        <f>+E78-C78</f>
        <v>1.2084999999999999</v>
      </c>
      <c r="I78" s="22">
        <f>+H78/C78*100</f>
        <v>25.281897868245434</v>
      </c>
    </row>
    <row r="79" spans="1:9" ht="15.75" x14ac:dyDescent="0.25">
      <c r="A79" s="1"/>
      <c r="B79" s="19" t="s">
        <v>24</v>
      </c>
      <c r="C79" s="20">
        <v>0.2407</v>
      </c>
      <c r="D79" s="20">
        <v>0.22629999999999995</v>
      </c>
      <c r="E79" s="20">
        <v>0.36610000000000004</v>
      </c>
      <c r="F79" s="20">
        <f>+E79-D79</f>
        <v>0.13980000000000009</v>
      </c>
      <c r="G79" s="21">
        <f>+F79/D79*100</f>
        <v>61.77640300486086</v>
      </c>
      <c r="H79" s="21">
        <f>+E79-C79</f>
        <v>0.12540000000000004</v>
      </c>
      <c r="I79" s="22">
        <f>+H79/C79*100</f>
        <v>52.098047361861255</v>
      </c>
    </row>
    <row r="80" spans="1:9" ht="15.75" x14ac:dyDescent="0.25">
      <c r="A80" s="1"/>
      <c r="B80" s="19" t="s">
        <v>25</v>
      </c>
      <c r="C80" s="20"/>
      <c r="D80" s="20"/>
      <c r="E80" s="20"/>
      <c r="F80" s="20">
        <f>+E80-D80</f>
        <v>0</v>
      </c>
      <c r="G80" s="23" t="e">
        <f>+F80/D80*100</f>
        <v>#DIV/0!</v>
      </c>
      <c r="H80" s="21">
        <f>+E80-C80</f>
        <v>0</v>
      </c>
      <c r="I80" s="24" t="e">
        <f>+H80/C80*100</f>
        <v>#DIV/0!</v>
      </c>
    </row>
    <row r="81" spans="1:9" ht="15.75" x14ac:dyDescent="0.25">
      <c r="A81" s="1"/>
      <c r="B81" s="19" t="s">
        <v>26</v>
      </c>
      <c r="C81" s="20">
        <v>3.3474999999999997</v>
      </c>
      <c r="D81" s="20">
        <v>3.6046000000000005</v>
      </c>
      <c r="E81" s="20">
        <v>3.3142999999999998</v>
      </c>
      <c r="F81" s="20">
        <f>+E81-D81</f>
        <v>-0.29030000000000067</v>
      </c>
      <c r="G81" s="21">
        <f>+F81/D81*100</f>
        <v>-8.0535981801032186</v>
      </c>
      <c r="H81" s="21">
        <f>+E81-C81</f>
        <v>-3.3199999999999896E-2</v>
      </c>
      <c r="I81" s="22">
        <f>+H81/C81*100</f>
        <v>-0.99178491411500824</v>
      </c>
    </row>
    <row r="82" spans="1:9" ht="15.75" x14ac:dyDescent="0.25">
      <c r="A82" s="1"/>
      <c r="B82" s="19" t="s">
        <v>27</v>
      </c>
      <c r="C82" s="20">
        <f>+C83+C84</f>
        <v>22.252400000000002</v>
      </c>
      <c r="D82" s="20">
        <v>22.8047</v>
      </c>
      <c r="E82" s="20">
        <f>+E83+E84</f>
        <v>22.334700000000002</v>
      </c>
      <c r="F82" s="20">
        <f>+E82-D82</f>
        <v>-0.46999999999999886</v>
      </c>
      <c r="G82" s="21">
        <f>+F82/D82*100</f>
        <v>-2.0609786579082332</v>
      </c>
      <c r="H82" s="21">
        <f>+E82-C82</f>
        <v>8.230000000000004E-2</v>
      </c>
      <c r="I82" s="22">
        <f>+H82/C82*100</f>
        <v>0.36984774675990018</v>
      </c>
    </row>
    <row r="83" spans="1:9" ht="15.75" x14ac:dyDescent="0.25">
      <c r="A83" s="1"/>
      <c r="B83" s="25" t="s">
        <v>28</v>
      </c>
      <c r="C83" s="20">
        <v>14.1206</v>
      </c>
      <c r="D83" s="20"/>
      <c r="E83" s="20">
        <v>13.871</v>
      </c>
      <c r="F83" s="20">
        <f>+E83-D83</f>
        <v>13.871</v>
      </c>
      <c r="G83" s="23" t="e">
        <f>+F83/D83*100</f>
        <v>#DIV/0!</v>
      </c>
      <c r="H83" s="21">
        <f>+E83-C83</f>
        <v>-0.24959999999999916</v>
      </c>
      <c r="I83" s="22">
        <f>+H83/C83*100</f>
        <v>-1.7676302706683793</v>
      </c>
    </row>
    <row r="84" spans="1:9" ht="15.75" x14ac:dyDescent="0.25">
      <c r="A84" s="1"/>
      <c r="B84" s="25" t="s">
        <v>29</v>
      </c>
      <c r="C84" s="20">
        <v>8.1318000000000001</v>
      </c>
      <c r="D84" s="20"/>
      <c r="E84" s="20">
        <v>8.4637000000000011</v>
      </c>
      <c r="F84" s="20">
        <f>+E84-D84</f>
        <v>8.4637000000000011</v>
      </c>
      <c r="G84" s="23" t="e">
        <f>+F84/D84*100</f>
        <v>#DIV/0!</v>
      </c>
      <c r="H84" s="21">
        <f>+E84-C84</f>
        <v>0.33190000000000097</v>
      </c>
      <c r="I84" s="22">
        <f>+H84/C84*100</f>
        <v>4.0815071693844036</v>
      </c>
    </row>
    <row r="85" spans="1:9" ht="15.75" x14ac:dyDescent="0.25">
      <c r="A85" s="1"/>
      <c r="B85" s="18" t="s">
        <v>30</v>
      </c>
      <c r="C85" s="15">
        <f>SUM(C86:C92)</f>
        <v>45.456299999999999</v>
      </c>
      <c r="D85" s="15">
        <f>SUM(D86:D92)</f>
        <v>45.771279999999997</v>
      </c>
      <c r="E85" s="15">
        <f>SUM(E86:E92)</f>
        <v>50.739000000000004</v>
      </c>
      <c r="F85" s="15">
        <f>+E85-D85</f>
        <v>4.967720000000007</v>
      </c>
      <c r="G85" s="16">
        <f>+F85/D85*100</f>
        <v>10.853356078309384</v>
      </c>
      <c r="H85" s="16">
        <f>+E85-C85</f>
        <v>5.2827000000000055</v>
      </c>
      <c r="I85" s="17">
        <f>+H85/C85*100</f>
        <v>11.62149141043157</v>
      </c>
    </row>
    <row r="86" spans="1:9" ht="15.75" x14ac:dyDescent="0.25">
      <c r="A86" s="1"/>
      <c r="B86" s="19" t="s">
        <v>31</v>
      </c>
      <c r="C86" s="20">
        <v>2.399</v>
      </c>
      <c r="D86" s="20">
        <v>2.9525999999999999</v>
      </c>
      <c r="E86" s="20">
        <v>2.5648</v>
      </c>
      <c r="F86" s="20">
        <f>+E86-D86</f>
        <v>-0.38779999999999992</v>
      </c>
      <c r="G86" s="21">
        <f>+F86/D86*100</f>
        <v>-13.134186818397342</v>
      </c>
      <c r="H86" s="21">
        <f>+E86-C86</f>
        <v>0.16579999999999995</v>
      </c>
      <c r="I86" s="22">
        <f>+H86/C86*100</f>
        <v>6.9112130054189214</v>
      </c>
    </row>
    <row r="87" spans="1:9" ht="15.75" x14ac:dyDescent="0.25">
      <c r="A87" s="1"/>
      <c r="B87" s="19" t="s">
        <v>32</v>
      </c>
      <c r="C87" s="20">
        <v>21.537600000000001</v>
      </c>
      <c r="D87" s="20">
        <v>19.929500000000001</v>
      </c>
      <c r="E87" s="20">
        <v>22.100899999999999</v>
      </c>
      <c r="F87" s="20">
        <f>+E87-D87</f>
        <v>2.1713999999999984</v>
      </c>
      <c r="G87" s="21">
        <f>+F87/D87*100</f>
        <v>10.895406307232989</v>
      </c>
      <c r="H87" s="21">
        <f>+E87-C87</f>
        <v>0.56329999999999814</v>
      </c>
      <c r="I87" s="22">
        <f>+H87/C87*100</f>
        <v>2.6154260456132441</v>
      </c>
    </row>
    <row r="88" spans="1:9" ht="15.75" x14ac:dyDescent="0.25">
      <c r="A88" s="1"/>
      <c r="B88" s="19" t="s">
        <v>33</v>
      </c>
      <c r="C88" s="20">
        <v>10.8119</v>
      </c>
      <c r="D88" s="20">
        <v>10.004899999999999</v>
      </c>
      <c r="E88" s="20">
        <v>11.1204</v>
      </c>
      <c r="F88" s="20">
        <f>+E88-D88</f>
        <v>1.1155000000000008</v>
      </c>
      <c r="G88" s="21">
        <f>+F88/D88*100</f>
        <v>11.149536727003778</v>
      </c>
      <c r="H88" s="21">
        <f>+E88-C88</f>
        <v>0.30850000000000044</v>
      </c>
      <c r="I88" s="22">
        <f>+H88/C88*100</f>
        <v>2.8533375262442351</v>
      </c>
    </row>
    <row r="89" spans="1:9" ht="15.75" x14ac:dyDescent="0.25">
      <c r="A89" s="1"/>
      <c r="B89" s="19" t="s">
        <v>34</v>
      </c>
      <c r="C89" s="20">
        <v>0.1183</v>
      </c>
      <c r="D89" s="20">
        <v>0</v>
      </c>
      <c r="E89" s="20">
        <v>0.23109999999999997</v>
      </c>
      <c r="F89" s="20">
        <f>+E89-D89</f>
        <v>0.23109999999999997</v>
      </c>
      <c r="G89" s="23" t="e">
        <f>+F89/D89*100</f>
        <v>#DIV/0!</v>
      </c>
      <c r="H89" s="21">
        <f>+E89-C89</f>
        <v>0.11279999999999997</v>
      </c>
      <c r="I89" s="22">
        <f>+H89/C89*100</f>
        <v>95.350803043110716</v>
      </c>
    </row>
    <row r="90" spans="1:9" ht="15.75" x14ac:dyDescent="0.25">
      <c r="A90" s="1"/>
      <c r="B90" s="19" t="s">
        <v>35</v>
      </c>
      <c r="C90" s="20"/>
      <c r="D90" s="20"/>
      <c r="E90" s="20"/>
      <c r="F90" s="20">
        <f>+E90-D90</f>
        <v>0</v>
      </c>
      <c r="G90" s="23" t="e">
        <f>+F90/D90*100</f>
        <v>#DIV/0!</v>
      </c>
      <c r="H90" s="21">
        <f>+E90-C90</f>
        <v>0</v>
      </c>
      <c r="I90" s="24" t="e">
        <f>+H90/C90*100</f>
        <v>#DIV/0!</v>
      </c>
    </row>
    <row r="91" spans="1:9" ht="15.75" x14ac:dyDescent="0.25">
      <c r="A91" s="1"/>
      <c r="B91" s="19" t="s">
        <v>56</v>
      </c>
      <c r="C91" s="20">
        <v>10.589499999999999</v>
      </c>
      <c r="D91" s="20">
        <v>12.884279999999999</v>
      </c>
      <c r="E91" s="20">
        <v>11.766600000000002</v>
      </c>
      <c r="F91" s="20">
        <f>+E91-D91</f>
        <v>-1.1176799999999965</v>
      </c>
      <c r="G91" s="21">
        <f>+F91/D91*100</f>
        <v>-8.6747571459173241</v>
      </c>
      <c r="H91" s="21">
        <f>+E91-C91</f>
        <v>1.1771000000000029</v>
      </c>
      <c r="I91" s="22">
        <f>+H91/C91*100</f>
        <v>11.115727843618707</v>
      </c>
    </row>
    <row r="92" spans="1:9" ht="15.75" x14ac:dyDescent="0.25">
      <c r="A92" s="1"/>
      <c r="B92" s="19" t="s">
        <v>57</v>
      </c>
      <c r="C92" s="20">
        <v>0</v>
      </c>
      <c r="D92" s="20">
        <v>0</v>
      </c>
      <c r="E92" s="20">
        <v>2.9552000000000005</v>
      </c>
      <c r="F92" s="20">
        <f>+E92-D92</f>
        <v>2.9552000000000005</v>
      </c>
      <c r="G92" s="23" t="e">
        <f>+F92/D92*100</f>
        <v>#DIV/0!</v>
      </c>
      <c r="H92" s="21">
        <f>+E92-C92</f>
        <v>2.9552000000000005</v>
      </c>
      <c r="I92" s="24" t="e">
        <f>+H92/C92*100</f>
        <v>#DIV/0!</v>
      </c>
    </row>
    <row r="93" spans="1:9" ht="15.75" x14ac:dyDescent="0.25">
      <c r="A93" s="1"/>
      <c r="B93" s="14" t="s">
        <v>36</v>
      </c>
      <c r="C93" s="15">
        <f>SUM(C94:C96)</f>
        <v>41.4983</v>
      </c>
      <c r="D93" s="15">
        <f>SUM(D94:D96)</f>
        <v>34.508320000000005</v>
      </c>
      <c r="E93" s="15">
        <f>SUM(E94:E96)</f>
        <v>53.715799999999994</v>
      </c>
      <c r="F93" s="15">
        <f>+E93-D93</f>
        <v>19.20747999999999</v>
      </c>
      <c r="G93" s="16">
        <f>+F93/D93*100</f>
        <v>55.660432034941095</v>
      </c>
      <c r="H93" s="16">
        <f>+E93-C93</f>
        <v>12.217499999999994</v>
      </c>
      <c r="I93" s="17">
        <f>+H93/C93*100</f>
        <v>29.44096505158041</v>
      </c>
    </row>
    <row r="94" spans="1:9" ht="15.75" x14ac:dyDescent="0.25">
      <c r="A94" s="1"/>
      <c r="B94" s="19" t="s">
        <v>37</v>
      </c>
      <c r="C94" s="20">
        <v>8.6658999999999988</v>
      </c>
      <c r="D94" s="20">
        <v>4.0885999999999996</v>
      </c>
      <c r="E94" s="20">
        <v>8.9412000000000003</v>
      </c>
      <c r="F94" s="20">
        <f>+E94-D94</f>
        <v>4.8526000000000007</v>
      </c>
      <c r="G94" s="21">
        <f>+F94/D94*100</f>
        <v>118.68610282248204</v>
      </c>
      <c r="H94" s="21">
        <f>+E94-C94</f>
        <v>0.27530000000000143</v>
      </c>
      <c r="I94" s="22">
        <f>+H94/C94*100</f>
        <v>3.1768194878777902</v>
      </c>
    </row>
    <row r="95" spans="1:9" ht="15.75" x14ac:dyDescent="0.25">
      <c r="A95" s="1"/>
      <c r="B95" s="19" t="s">
        <v>38</v>
      </c>
      <c r="C95" s="20">
        <v>2.0405000000000002</v>
      </c>
      <c r="D95" s="20">
        <v>0</v>
      </c>
      <c r="E95" s="20">
        <v>2.3368000000000002</v>
      </c>
      <c r="F95" s="20">
        <f>+E95-D95</f>
        <v>2.3368000000000002</v>
      </c>
      <c r="G95" s="23" t="e">
        <f>+F95/D95*100</f>
        <v>#DIV/0!</v>
      </c>
      <c r="H95" s="21">
        <f>+E95-C95</f>
        <v>0.29630000000000001</v>
      </c>
      <c r="I95" s="22">
        <f>+H95/C95*100</f>
        <v>14.520950747365841</v>
      </c>
    </row>
    <row r="96" spans="1:9" ht="18.75" x14ac:dyDescent="0.25">
      <c r="A96" s="1"/>
      <c r="B96" s="19" t="s">
        <v>39</v>
      </c>
      <c r="C96" s="20">
        <v>30.791899999999998</v>
      </c>
      <c r="D96" s="20">
        <v>30.419720000000005</v>
      </c>
      <c r="E96" s="20">
        <v>42.437799999999996</v>
      </c>
      <c r="F96" s="20">
        <f>+E96-D96</f>
        <v>12.018079999999991</v>
      </c>
      <c r="G96" s="21">
        <f>+F96/D96*100</f>
        <v>39.50752998383939</v>
      </c>
      <c r="H96" s="21">
        <f>+E96-C96</f>
        <v>11.645899999999997</v>
      </c>
      <c r="I96" s="22">
        <f>+H96/C96*100</f>
        <v>37.82131014974717</v>
      </c>
    </row>
    <row r="97" spans="1:9" ht="16.5" thickBot="1" x14ac:dyDescent="0.3">
      <c r="A97" s="1"/>
      <c r="B97" s="26"/>
      <c r="C97" s="27"/>
      <c r="D97" s="27"/>
      <c r="E97" s="27"/>
      <c r="F97" s="27"/>
      <c r="G97" s="27"/>
      <c r="H97" s="27"/>
      <c r="I97" s="28"/>
    </row>
    <row r="98" spans="1:9" x14ac:dyDescent="0.25">
      <c r="B98" s="29"/>
      <c r="C98" s="29"/>
      <c r="D98" s="29"/>
      <c r="E98" s="2"/>
      <c r="F98" s="2"/>
      <c r="G98" s="2"/>
      <c r="H98" s="2"/>
      <c r="I98" s="2"/>
    </row>
    <row r="99" spans="1:9" x14ac:dyDescent="0.25">
      <c r="B99" s="30" t="s">
        <v>47</v>
      </c>
      <c r="C99" s="30"/>
      <c r="D99" s="30"/>
      <c r="E99" s="2"/>
      <c r="F99" s="2"/>
      <c r="G99" s="2"/>
      <c r="H99" s="2"/>
      <c r="I99" s="2"/>
    </row>
    <row r="100" spans="1:9" x14ac:dyDescent="0.25">
      <c r="B100" s="2"/>
      <c r="C100" s="2"/>
      <c r="D100" s="2"/>
      <c r="E100" s="2"/>
      <c r="F100" s="2"/>
      <c r="G100" s="2"/>
      <c r="H100" s="2"/>
      <c r="I100" s="2"/>
    </row>
    <row r="101" spans="1:9" x14ac:dyDescent="0.25">
      <c r="B101" s="37" t="s">
        <v>40</v>
      </c>
      <c r="C101" s="38"/>
      <c r="D101" s="38"/>
      <c r="E101" s="38"/>
      <c r="F101" s="38"/>
      <c r="G101" s="38"/>
      <c r="H101" s="38"/>
      <c r="I101" s="38"/>
    </row>
  </sheetData>
  <mergeCells count="7">
    <mergeCell ref="B5:B6"/>
    <mergeCell ref="D5:G5"/>
    <mergeCell ref="H5:I5"/>
    <mergeCell ref="B48:I48"/>
    <mergeCell ref="B58:B59"/>
    <mergeCell ref="F58:G58"/>
    <mergeCell ref="H58:I58"/>
  </mergeCells>
  <printOptions horizontalCentered="1"/>
  <pageMargins left="0.7" right="0.7" top="0.75" bottom="0.75" header="0.3" footer="0.3"/>
  <pageSetup scale="59" orientation="landscape" r:id="rId1"/>
  <ignoredErrors>
    <ignoredError sqref="C12:F12 G10:G11 G13:G16 G18:G23 G25:G28 G30:G31 G33:G39 G41:G43" formulaRange="1"/>
    <ignoredError sqref="I39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Bernardo Melendez</dc:creator>
  <cp:lastModifiedBy>Carlos Alberto Minero Mendoza</cp:lastModifiedBy>
  <cp:lastPrinted>2018-10-04T17:51:27Z</cp:lastPrinted>
  <dcterms:created xsi:type="dcterms:W3CDTF">2018-10-04T15:08:47Z</dcterms:created>
  <dcterms:modified xsi:type="dcterms:W3CDTF">2018-10-11T19:20:17Z</dcterms:modified>
</cp:coreProperties>
</file>