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598" activeTab="1"/>
  </bookViews>
  <sheets>
    <sheet name="Ings19xmes" sheetId="1" r:id="rId1"/>
    <sheet name="Ings19vrsPto.eIng18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<sst xmlns="http://schemas.openxmlformats.org/spreadsheetml/2006/main" count="115" uniqueCount="67">
  <si>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</si>
  <si>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</si>
  <si>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</si>
  <si>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</si>
  <si>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</si>
  <si>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</si>
  <si>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</si>
  <si>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</si>
  <si>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</si>
  <si>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</si>
  <si>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</si>
  <si>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</si>
  <si>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</si>
  <si>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</si>
  <si>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</si>
  <si>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</si>
  <si>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</si>
  <si>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</si>
  <si>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</si>
  <si>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</si>
  <si>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</si>
  <si>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</si>
  <si>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</si>
  <si>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</si>
  <si>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</si>
  <si>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</si>
  <si>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</si>
  <si>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</si>
  <si>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</si>
  <si>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</si>
  <si>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</si>
  <si>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</si>
  <si>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</si>
  <si>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</si>
  <si>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</si>
  <si>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</si>
  <si>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</si>
  <si>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</si>
  <si>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</si>
  <si>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</si>
  <si>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</si>
  <si>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</si>
  <si>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</si>
  <si>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</si>
  <si>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</si>
  <si>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</si>
  <si>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</si>
  <si>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</si>
  <si>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</si>
  <si>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</si>
  <si>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</si>
  <si>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</si>
  <si>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</si>
  <si>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</si>
  <si>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</si>
  <si>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</si>
  <si>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</si>
  <si>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</si>
  <si>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</si>
  <si>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</si>
  <si>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</si>
  <si>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</si>
  <si>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</si>
  <si>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 xml:space="preserve">INGRESOS AL 31 DE MAYO DE 2019, VRS EJECUTADO  2018 </t>
  </si>
  <si>
    <t>Al  31 May.</t>
  </si>
  <si>
    <t>Al 31 May.</t>
  </si>
  <si>
    <t xml:space="preserve">COMPARATIVO ACUMULADO AL  31 DE MAYO DE 2019, VRS EJECUTADO  2018 Y PRESUPUESTO 2019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</si>
</sst>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#,##0.0000000"/>
    <numFmt numFmtId="180" formatCode="_(* #,##0.0_);_(* \(#,##0.0\);_(* &quot;-&quot;?_);_(@_)"/>
    <numFmt numFmtId="181" formatCode="General_)"/>
    <numFmt numFmtId="182" formatCode="#,##0.00000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4" borderId="14" xfId="0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5" xfId="0" applyNumberFormat="1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18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left" indent="1"/>
    </xf>
    <xf numFmtId="0" fontId="4" fillId="34" borderId="17" xfId="0" applyFont="1" applyFill="1" applyBorder="1" applyAlignment="1">
      <alignment horizontal="left" indent="2"/>
    </xf>
    <xf numFmtId="172" fontId="4" fillId="34" borderId="10" xfId="0" applyNumberFormat="1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172" fontId="5" fillId="34" borderId="2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172" fontId="2" fillId="34" borderId="22" xfId="0" applyNumberFormat="1" applyFont="1" applyFill="1" applyBorder="1" applyAlignment="1">
      <alignment/>
    </xf>
    <xf numFmtId="172" fontId="46" fillId="34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72" fontId="46" fillId="34" borderId="13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indent="3"/>
    </xf>
    <xf numFmtId="176" fontId="0" fillId="0" borderId="0" xfId="0" applyNumberForma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zoomScale="80" zoomScaleNormal="80" zoomScalePageLayoutView="0" workbookViewId="0" topLeftCell="A1">
      <selection activeCell="U12" sqref="U12"/>
    </sheetView>
  </sheetViews>
  <sheetFormatPr defaultColWidth="11.421875" defaultRowHeight="12.75"/>
  <cols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8" width="7.7109375" style="0" customWidth="1"/>
    <col min="9" max="15" width="7.7109375" style="0" hidden="1" customWidth="1"/>
    <col min="16" max="16" width="10.7109375" style="0" customWidth="1"/>
    <col min="17" max="18" width="9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2:18" ht="15.75">
      <c r="B2" s="38" t="s">
        <v>63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16.5" customHeight="1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22" ht="13.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2:22" ht="21" customHeight="1">
      <c r="B5" s="39" t="s">
        <v>8</v>
      </c>
      <c r="C5" s="33" t="s">
        <v>56</v>
      </c>
      <c r="D5" s="41" t="s">
        <v>59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>
      <c r="A6" s="2"/>
      <c r="B6" s="40"/>
      <c r="C6" s="3" t="s">
        <v>64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64</v>
      </c>
      <c r="Q6" s="34" t="s">
        <v>29</v>
      </c>
      <c r="R6" s="35" t="s">
        <v>30</v>
      </c>
      <c r="T6" s="2"/>
      <c r="U6" s="2"/>
      <c r="V6" s="2"/>
    </row>
    <row r="7" spans="1:22" ht="21" customHeight="1">
      <c r="A7" s="2"/>
      <c r="B7" s="9" t="s">
        <v>50</v>
      </c>
      <c r="C7" s="10">
        <f>+C8+C40</f>
        <v>2368.8860999999997</v>
      </c>
      <c r="D7" s="10">
        <f>+D8+D40</f>
        <v>468.3123</v>
      </c>
      <c r="E7" s="10">
        <f aca="true" t="shared" si="0" ref="E7:O7">+E8+E40</f>
        <v>380.8393200000001</v>
      </c>
      <c r="F7" s="10">
        <f t="shared" si="0"/>
        <v>391.1128</v>
      </c>
      <c r="G7" s="10">
        <f t="shared" si="0"/>
        <v>817.1015</v>
      </c>
      <c r="H7" s="10">
        <f t="shared" si="0"/>
        <v>398.34850000000006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aca="true" t="shared" si="1" ref="P7:P43">SUM(D7:O7)</f>
        <v>2455.7144200000002</v>
      </c>
      <c r="Q7" s="11">
        <f aca="true" t="shared" si="2" ref="Q7:Q43">+P7-C7</f>
        <v>86.82832000000053</v>
      </c>
      <c r="R7" s="29">
        <f aca="true" t="shared" si="3" ref="R7:R43">+Q7/C7*100</f>
        <v>3.665364915603184</v>
      </c>
      <c r="T7" s="37"/>
      <c r="U7" s="37"/>
      <c r="V7" s="2"/>
    </row>
    <row r="8" spans="1:22" ht="21" customHeight="1">
      <c r="A8" s="2"/>
      <c r="B8" s="14" t="s">
        <v>24</v>
      </c>
      <c r="C8" s="15">
        <f>+C9+C12+C16+C17+C24+C32</f>
        <v>2262.573</v>
      </c>
      <c r="D8" s="15">
        <f>+D9+D12+D16+D17+D24+D32</f>
        <v>452.409</v>
      </c>
      <c r="E8" s="15">
        <f aca="true" t="shared" si="4" ref="E8:O8">+E9+E12+E16+E17+E24+E32</f>
        <v>349.0905200000001</v>
      </c>
      <c r="F8" s="15">
        <f t="shared" si="4"/>
        <v>368.5698</v>
      </c>
      <c r="G8" s="15">
        <f t="shared" si="4"/>
        <v>802.6014</v>
      </c>
      <c r="H8" s="15">
        <f t="shared" si="4"/>
        <v>365.87660000000005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2338.54732</v>
      </c>
      <c r="Q8" s="15">
        <f t="shared" si="2"/>
        <v>75.97432000000026</v>
      </c>
      <c r="R8" s="17">
        <f t="shared" si="3"/>
        <v>3.3578726520647186</v>
      </c>
      <c r="T8" s="37"/>
      <c r="U8" s="37"/>
      <c r="V8" s="2"/>
    </row>
    <row r="9" spans="1:22" ht="21" customHeight="1">
      <c r="A9" s="2"/>
      <c r="B9" s="18" t="s">
        <v>0</v>
      </c>
      <c r="C9" s="15">
        <f>SUM(C10:C11)</f>
        <v>879.2467</v>
      </c>
      <c r="D9" s="15">
        <f>SUM(D10:D11)</f>
        <v>204.7536</v>
      </c>
      <c r="E9" s="15">
        <f aca="true" t="shared" si="5" ref="E9:O9">SUM(E10:E11)</f>
        <v>173.47430000000003</v>
      </c>
      <c r="F9" s="15">
        <f t="shared" si="5"/>
        <v>178.0747</v>
      </c>
      <c r="G9" s="15">
        <f t="shared" si="5"/>
        <v>184.62890000000002</v>
      </c>
      <c r="H9" s="15">
        <f t="shared" si="5"/>
        <v>185.1541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926.0856</v>
      </c>
      <c r="Q9" s="15">
        <f t="shared" si="2"/>
        <v>46.83889999999997</v>
      </c>
      <c r="R9" s="17">
        <f t="shared" si="3"/>
        <v>5.327162444851936</v>
      </c>
      <c r="T9" s="37"/>
      <c r="U9" s="37"/>
      <c r="V9" s="2"/>
    </row>
    <row r="10" spans="1:22" ht="12.75" customHeight="1">
      <c r="A10" s="2"/>
      <c r="B10" s="19" t="s">
        <v>1</v>
      </c>
      <c r="C10" s="20">
        <v>426.9783</v>
      </c>
      <c r="D10" s="20">
        <v>107.7997</v>
      </c>
      <c r="E10" s="20">
        <v>84.355</v>
      </c>
      <c r="F10" s="20">
        <v>79.2779</v>
      </c>
      <c r="G10" s="20">
        <v>87.49530000000001</v>
      </c>
      <c r="H10" s="20">
        <v>82.8661</v>
      </c>
      <c r="I10" s="20"/>
      <c r="J10" s="20"/>
      <c r="K10" s="20"/>
      <c r="L10" s="20"/>
      <c r="M10" s="20"/>
      <c r="N10" s="20"/>
      <c r="O10" s="20"/>
      <c r="P10" s="20">
        <f t="shared" si="1"/>
        <v>441.79400000000004</v>
      </c>
      <c r="Q10" s="20">
        <f t="shared" si="2"/>
        <v>14.81570000000005</v>
      </c>
      <c r="R10" s="22">
        <f t="shared" si="3"/>
        <v>3.4698953084969544</v>
      </c>
      <c r="T10" s="37"/>
      <c r="U10" s="37"/>
      <c r="V10" s="2"/>
    </row>
    <row r="11" spans="1:22" ht="12.75" customHeight="1">
      <c r="A11" s="2"/>
      <c r="B11" s="19" t="s">
        <v>2</v>
      </c>
      <c r="C11" s="20">
        <v>452.26840000000004</v>
      </c>
      <c r="D11" s="20">
        <v>96.95389999999999</v>
      </c>
      <c r="E11" s="20">
        <v>89.11930000000001</v>
      </c>
      <c r="F11" s="20">
        <v>98.79680000000002</v>
      </c>
      <c r="G11" s="20">
        <v>97.1336</v>
      </c>
      <c r="H11" s="20">
        <v>102.288</v>
      </c>
      <c r="I11" s="20"/>
      <c r="J11" s="20"/>
      <c r="K11" s="20"/>
      <c r="L11" s="20"/>
      <c r="M11" s="20"/>
      <c r="N11" s="20"/>
      <c r="O11" s="20"/>
      <c r="P11" s="20">
        <f>SUM(D11:O11)</f>
        <v>484.2916</v>
      </c>
      <c r="Q11" s="20">
        <f t="shared" si="2"/>
        <v>32.023199999999974</v>
      </c>
      <c r="R11" s="22">
        <f t="shared" si="3"/>
        <v>7.080574278459421</v>
      </c>
      <c r="T11" s="37"/>
      <c r="U11" s="37"/>
      <c r="V11" s="2"/>
    </row>
    <row r="12" spans="1:22" ht="21" customHeight="1">
      <c r="A12" s="2"/>
      <c r="B12" s="18" t="s">
        <v>9</v>
      </c>
      <c r="C12" s="15">
        <f>SUM(C13:C15)</f>
        <v>1016.4248000000001</v>
      </c>
      <c r="D12" s="15">
        <f>SUM(D13:D15)</f>
        <v>179.3455</v>
      </c>
      <c r="E12" s="15">
        <f aca="true" t="shared" si="6" ref="E12:O12">SUM(E13:E15)</f>
        <v>121.33529999999999</v>
      </c>
      <c r="F12" s="15">
        <f t="shared" si="6"/>
        <v>134.6976</v>
      </c>
      <c r="G12" s="15">
        <f t="shared" si="6"/>
        <v>493.63210000000004</v>
      </c>
      <c r="H12" s="15">
        <f t="shared" si="6"/>
        <v>124.95620000000002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1053.9667</v>
      </c>
      <c r="Q12" s="15">
        <f t="shared" si="2"/>
        <v>37.54189999999983</v>
      </c>
      <c r="R12" s="17">
        <f t="shared" si="3"/>
        <v>3.693524597195958</v>
      </c>
      <c r="T12" s="37"/>
      <c r="U12" s="37"/>
      <c r="V12" s="2"/>
    </row>
    <row r="13" spans="1:22" ht="12.75" customHeight="1">
      <c r="A13" s="2"/>
      <c r="B13" s="19" t="s">
        <v>1</v>
      </c>
      <c r="C13" s="20">
        <v>408.8672</v>
      </c>
      <c r="D13" s="20">
        <v>1.5603</v>
      </c>
      <c r="E13" s="20">
        <v>3.7148000000000003</v>
      </c>
      <c r="F13" s="20">
        <v>18.650200000000005</v>
      </c>
      <c r="G13" s="20">
        <v>373.1403</v>
      </c>
      <c r="H13" s="20">
        <v>13.961200000000002</v>
      </c>
      <c r="I13" s="20"/>
      <c r="J13" s="20"/>
      <c r="K13" s="20"/>
      <c r="L13" s="20"/>
      <c r="M13" s="20"/>
      <c r="N13" s="20"/>
      <c r="O13" s="20"/>
      <c r="P13" s="20">
        <f t="shared" si="1"/>
        <v>411.02680000000004</v>
      </c>
      <c r="Q13" s="20">
        <f t="shared" si="2"/>
        <v>2.1596000000000117</v>
      </c>
      <c r="R13" s="22">
        <f t="shared" si="3"/>
        <v>0.5281910605693027</v>
      </c>
      <c r="T13" s="37"/>
      <c r="U13" s="37"/>
      <c r="V13" s="2"/>
    </row>
    <row r="14" spans="1:22" ht="12.75" customHeight="1">
      <c r="A14" s="2"/>
      <c r="B14" s="19" t="s">
        <v>3</v>
      </c>
      <c r="C14" s="20">
        <v>403.5264</v>
      </c>
      <c r="D14" s="20">
        <v>123.56669999999998</v>
      </c>
      <c r="E14" s="20">
        <v>72.02109999999999</v>
      </c>
      <c r="F14" s="20">
        <v>74.835</v>
      </c>
      <c r="G14" s="20">
        <v>77.60790000000001</v>
      </c>
      <c r="H14" s="20">
        <v>81.85970000000002</v>
      </c>
      <c r="I14" s="20"/>
      <c r="J14" s="20"/>
      <c r="K14" s="20"/>
      <c r="L14" s="20"/>
      <c r="M14" s="20"/>
      <c r="N14" s="20"/>
      <c r="O14" s="20"/>
      <c r="P14" s="20">
        <f t="shared" si="1"/>
        <v>429.8904</v>
      </c>
      <c r="Q14" s="20">
        <f t="shared" si="2"/>
        <v>26.363999999999976</v>
      </c>
      <c r="R14" s="22">
        <f t="shared" si="3"/>
        <v>6.533401532093061</v>
      </c>
      <c r="T14" s="37"/>
      <c r="U14" s="37"/>
      <c r="V14" s="2"/>
    </row>
    <row r="15" spans="1:22" ht="12.75" customHeight="1">
      <c r="A15" s="2"/>
      <c r="B15" s="19" t="s">
        <v>4</v>
      </c>
      <c r="C15" s="20">
        <v>204.0312</v>
      </c>
      <c r="D15" s="20">
        <v>54.2185</v>
      </c>
      <c r="E15" s="20">
        <v>45.5994</v>
      </c>
      <c r="F15" s="20">
        <v>41.212399999999995</v>
      </c>
      <c r="G15" s="20">
        <v>42.883900000000004</v>
      </c>
      <c r="H15" s="20">
        <v>29.135300000000004</v>
      </c>
      <c r="I15" s="20"/>
      <c r="J15" s="20"/>
      <c r="K15" s="20"/>
      <c r="L15" s="20"/>
      <c r="M15" s="20"/>
      <c r="N15" s="20"/>
      <c r="O15" s="20"/>
      <c r="P15" s="20">
        <f t="shared" si="1"/>
        <v>213.04950000000002</v>
      </c>
      <c r="Q15" s="20">
        <f t="shared" si="2"/>
        <v>9.01830000000001</v>
      </c>
      <c r="R15" s="22">
        <f t="shared" si="3"/>
        <v>4.4200592850505265</v>
      </c>
      <c r="T15" s="37"/>
      <c r="U15" s="37"/>
      <c r="V15" s="2"/>
    </row>
    <row r="16" spans="1:22" ht="21" customHeight="1">
      <c r="A16" s="2"/>
      <c r="B16" s="18" t="s">
        <v>51</v>
      </c>
      <c r="C16" s="15">
        <v>86.802</v>
      </c>
      <c r="D16" s="15">
        <v>18.3898</v>
      </c>
      <c r="E16" s="15">
        <v>17.0624</v>
      </c>
      <c r="F16" s="15">
        <v>18.7103</v>
      </c>
      <c r="G16" s="15">
        <v>17.329000000000004</v>
      </c>
      <c r="H16" s="15">
        <v>18.3606</v>
      </c>
      <c r="I16" s="15"/>
      <c r="J16" s="15"/>
      <c r="K16" s="15"/>
      <c r="L16" s="15"/>
      <c r="M16" s="15"/>
      <c r="N16" s="15"/>
      <c r="O16" s="15"/>
      <c r="P16" s="15">
        <f>SUM(D16:O16)</f>
        <v>89.85210000000002</v>
      </c>
      <c r="Q16" s="15">
        <f t="shared" si="2"/>
        <v>3.0501000000000147</v>
      </c>
      <c r="R16" s="17">
        <f t="shared" si="3"/>
        <v>3.5138591276698863</v>
      </c>
      <c r="T16" s="37"/>
      <c r="U16" s="37"/>
      <c r="V16" s="2"/>
    </row>
    <row r="17" spans="1:22" ht="21" customHeight="1">
      <c r="A17" s="2"/>
      <c r="B17" s="18" t="s">
        <v>36</v>
      </c>
      <c r="C17" s="15">
        <f>SUM(C18:C23)</f>
        <v>72.4627</v>
      </c>
      <c r="D17" s="15">
        <f>SUM(D18:D23)</f>
        <v>19.032999999999994</v>
      </c>
      <c r="E17" s="15">
        <f aca="true" t="shared" si="7" ref="E17:O17">SUM(E18:E23)</f>
        <v>13.66232</v>
      </c>
      <c r="F17" s="15">
        <f t="shared" si="7"/>
        <v>14.843499999999999</v>
      </c>
      <c r="G17" s="15">
        <f t="shared" si="7"/>
        <v>15.8618</v>
      </c>
      <c r="H17" s="15">
        <f t="shared" si="7"/>
        <v>15.0894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78.49002</v>
      </c>
      <c r="Q17" s="15">
        <f t="shared" si="2"/>
        <v>6.027320000000003</v>
      </c>
      <c r="R17" s="17">
        <f t="shared" si="3"/>
        <v>8.317824204728783</v>
      </c>
      <c r="T17" s="37"/>
      <c r="U17" s="37"/>
      <c r="V17" s="2"/>
    </row>
    <row r="18" spans="1:22" ht="12.75" customHeight="1">
      <c r="A18" s="2"/>
      <c r="B18" s="19" t="s">
        <v>34</v>
      </c>
      <c r="C18" s="20">
        <v>8.849099999999998</v>
      </c>
      <c r="D18" s="20">
        <v>1.7015</v>
      </c>
      <c r="E18" s="20">
        <v>1.6039</v>
      </c>
      <c r="F18" s="20">
        <v>1.8560999999999999</v>
      </c>
      <c r="G18" s="20">
        <v>1.6544</v>
      </c>
      <c r="H18" s="20">
        <v>1.6215</v>
      </c>
      <c r="I18" s="20"/>
      <c r="J18" s="20"/>
      <c r="K18" s="20"/>
      <c r="L18" s="20"/>
      <c r="M18" s="20"/>
      <c r="N18" s="20"/>
      <c r="O18" s="20"/>
      <c r="P18" s="20">
        <f t="shared" si="1"/>
        <v>8.4374</v>
      </c>
      <c r="Q18" s="20">
        <f t="shared" si="2"/>
        <v>-0.41169999999999796</v>
      </c>
      <c r="R18" s="22">
        <f t="shared" si="3"/>
        <v>-4.652450531692466</v>
      </c>
      <c r="T18" s="37"/>
      <c r="U18" s="37"/>
      <c r="V18" s="2"/>
    </row>
    <row r="19" spans="1:22" ht="12.75" customHeight="1">
      <c r="A19" s="2"/>
      <c r="B19" s="19" t="s">
        <v>11</v>
      </c>
      <c r="C19" s="20">
        <v>30.7634</v>
      </c>
      <c r="D19" s="20">
        <v>8.694799999999999</v>
      </c>
      <c r="E19" s="20">
        <v>5.730600000000001</v>
      </c>
      <c r="F19" s="20">
        <v>5.913799999999999</v>
      </c>
      <c r="G19" s="20">
        <v>6.815</v>
      </c>
      <c r="H19" s="20">
        <v>6.777</v>
      </c>
      <c r="I19" s="20"/>
      <c r="J19" s="20"/>
      <c r="K19" s="20"/>
      <c r="L19" s="20"/>
      <c r="M19" s="20"/>
      <c r="N19" s="20"/>
      <c r="O19" s="20"/>
      <c r="P19" s="20">
        <f t="shared" si="1"/>
        <v>33.9312</v>
      </c>
      <c r="Q19" s="20">
        <f t="shared" si="2"/>
        <v>3.167799999999996</v>
      </c>
      <c r="R19" s="22">
        <f t="shared" si="3"/>
        <v>10.297301338603653</v>
      </c>
      <c r="T19" s="37"/>
      <c r="U19" s="37"/>
      <c r="V19" s="2"/>
    </row>
    <row r="20" spans="1:22" ht="12.75" customHeight="1">
      <c r="A20" s="2"/>
      <c r="B20" s="19" t="s">
        <v>12</v>
      </c>
      <c r="C20" s="20">
        <v>9.4555</v>
      </c>
      <c r="D20" s="20">
        <v>2.7369</v>
      </c>
      <c r="E20" s="20">
        <v>1.1218</v>
      </c>
      <c r="F20" s="20">
        <v>2.3158000000000003</v>
      </c>
      <c r="G20" s="20">
        <v>2.3562</v>
      </c>
      <c r="H20" s="20">
        <v>1.8186</v>
      </c>
      <c r="I20" s="20"/>
      <c r="J20" s="20"/>
      <c r="K20" s="20"/>
      <c r="L20" s="20"/>
      <c r="M20" s="20"/>
      <c r="N20" s="20"/>
      <c r="O20" s="20"/>
      <c r="P20" s="20">
        <f t="shared" si="1"/>
        <v>10.3493</v>
      </c>
      <c r="Q20" s="20">
        <f t="shared" si="2"/>
        <v>0.8937999999999988</v>
      </c>
      <c r="R20" s="22">
        <f t="shared" si="3"/>
        <v>9.452699487071003</v>
      </c>
      <c r="T20" s="37"/>
      <c r="U20" s="37"/>
      <c r="V20" s="2"/>
    </row>
    <row r="21" spans="1:22" ht="12.75" customHeight="1">
      <c r="A21" s="2"/>
      <c r="B21" s="19" t="s">
        <v>26</v>
      </c>
      <c r="C21" s="20">
        <v>20.500400000000003</v>
      </c>
      <c r="D21" s="20">
        <v>4.605099999999998</v>
      </c>
      <c r="E21" s="20">
        <v>3.7843199999999997</v>
      </c>
      <c r="F21" s="20">
        <v>4.0315</v>
      </c>
      <c r="G21" s="20">
        <v>4.3996</v>
      </c>
      <c r="H21" s="20">
        <v>4.3959</v>
      </c>
      <c r="I21" s="20"/>
      <c r="J21" s="20"/>
      <c r="K21" s="20"/>
      <c r="L21" s="20"/>
      <c r="M21" s="20"/>
      <c r="N21" s="20"/>
      <c r="O21" s="20"/>
      <c r="P21" s="20">
        <f t="shared" si="1"/>
        <v>21.21642</v>
      </c>
      <c r="Q21" s="20">
        <f t="shared" si="2"/>
        <v>0.7160199999999968</v>
      </c>
      <c r="R21" s="22">
        <f t="shared" si="3"/>
        <v>3.4927123373202313</v>
      </c>
      <c r="T21" s="37"/>
      <c r="U21" s="37"/>
      <c r="V21" s="2"/>
    </row>
    <row r="22" spans="1:22" ht="12.75" customHeight="1">
      <c r="A22" s="2"/>
      <c r="B22" s="19" t="s">
        <v>13</v>
      </c>
      <c r="C22" s="20">
        <v>0.5181</v>
      </c>
      <c r="D22" s="20">
        <v>0.0723</v>
      </c>
      <c r="E22" s="20">
        <v>0.08330000000000001</v>
      </c>
      <c r="F22" s="20">
        <v>0.1017</v>
      </c>
      <c r="G22" s="20">
        <v>0.09980000000000001</v>
      </c>
      <c r="H22" s="20">
        <v>0.067</v>
      </c>
      <c r="I22" s="20"/>
      <c r="J22" s="20"/>
      <c r="K22" s="20"/>
      <c r="L22" s="20"/>
      <c r="M22" s="20"/>
      <c r="N22" s="20"/>
      <c r="O22" s="20"/>
      <c r="P22" s="20">
        <f t="shared" si="1"/>
        <v>0.42410000000000003</v>
      </c>
      <c r="Q22" s="20">
        <f t="shared" si="2"/>
        <v>-0.09399999999999997</v>
      </c>
      <c r="R22" s="22">
        <f t="shared" si="3"/>
        <v>-18.14321559544489</v>
      </c>
      <c r="T22" s="37"/>
      <c r="U22" s="37"/>
      <c r="V22" s="2"/>
    </row>
    <row r="23" spans="1:22" ht="12.75" customHeight="1">
      <c r="A23" s="2"/>
      <c r="B23" s="19" t="s">
        <v>52</v>
      </c>
      <c r="C23" s="20">
        <v>2.3762</v>
      </c>
      <c r="D23" s="20">
        <v>1.2224000000000002</v>
      </c>
      <c r="E23" s="20">
        <v>1.3384</v>
      </c>
      <c r="F23" s="20">
        <v>0.6245999999999999</v>
      </c>
      <c r="G23" s="20">
        <v>0.5367999999999999</v>
      </c>
      <c r="H23" s="20">
        <v>0.4094</v>
      </c>
      <c r="I23" s="20"/>
      <c r="J23" s="20"/>
      <c r="K23" s="20"/>
      <c r="L23" s="20"/>
      <c r="M23" s="20"/>
      <c r="N23" s="20"/>
      <c r="O23" s="20"/>
      <c r="P23" s="20">
        <f>SUM(D23:O23)</f>
        <v>4.131600000000001</v>
      </c>
      <c r="Q23" s="20">
        <f>+P23-C23</f>
        <v>1.7554000000000007</v>
      </c>
      <c r="R23" s="22">
        <f t="shared" si="3"/>
        <v>73.87425300900601</v>
      </c>
      <c r="T23" s="37"/>
      <c r="U23" s="37"/>
      <c r="V23" s="2"/>
    </row>
    <row r="24" spans="1:22" ht="21" customHeight="1">
      <c r="A24" s="2"/>
      <c r="B24" s="18" t="s">
        <v>14</v>
      </c>
      <c r="C24" s="15">
        <f>SUM(C25:C29)</f>
        <v>53.377</v>
      </c>
      <c r="D24" s="15">
        <f>SUM(D25:D29)</f>
        <v>12.794400000000001</v>
      </c>
      <c r="E24" s="15">
        <f>SUM(E25:E29)</f>
        <v>3.8689</v>
      </c>
      <c r="F24" s="15">
        <f>SUM(F25:F29)</f>
        <v>3.9016</v>
      </c>
      <c r="G24" s="15">
        <f aca="true" t="shared" si="8" ref="G24:O24">SUM(G25:G29)</f>
        <v>3.2672</v>
      </c>
      <c r="H24" s="15">
        <f t="shared" si="8"/>
        <v>3.7182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27.5503</v>
      </c>
      <c r="Q24" s="15">
        <f t="shared" si="2"/>
        <v>-25.826700000000002</v>
      </c>
      <c r="R24" s="17">
        <f t="shared" si="3"/>
        <v>-48.38544691533807</v>
      </c>
      <c r="T24" s="37"/>
      <c r="U24" s="37"/>
      <c r="V24" s="2"/>
    </row>
    <row r="25" spans="1:22" ht="12.75" customHeight="1">
      <c r="A25" s="2"/>
      <c r="B25" s="19" t="s">
        <v>5</v>
      </c>
      <c r="C25" s="20">
        <v>9.1663</v>
      </c>
      <c r="D25" s="20">
        <v>2.9353000000000002</v>
      </c>
      <c r="E25" s="20">
        <v>2.5696</v>
      </c>
      <c r="F25" s="20">
        <v>2.4969</v>
      </c>
      <c r="G25" s="20">
        <v>1.9995999999999998</v>
      </c>
      <c r="H25" s="20">
        <v>2.3124000000000002</v>
      </c>
      <c r="I25" s="20"/>
      <c r="J25" s="20"/>
      <c r="K25" s="20"/>
      <c r="L25" s="20"/>
      <c r="M25" s="20"/>
      <c r="N25" s="20"/>
      <c r="O25" s="20"/>
      <c r="P25" s="20">
        <f t="shared" si="1"/>
        <v>12.313799999999999</v>
      </c>
      <c r="Q25" s="20">
        <f t="shared" si="2"/>
        <v>3.147499999999999</v>
      </c>
      <c r="R25" s="22">
        <f t="shared" si="3"/>
        <v>34.33773714584946</v>
      </c>
      <c r="T25" s="37"/>
      <c r="U25" s="37"/>
      <c r="V25" s="2"/>
    </row>
    <row r="26" spans="1:22" ht="12.75" customHeight="1">
      <c r="A26" s="2"/>
      <c r="B26" s="19" t="s">
        <v>6</v>
      </c>
      <c r="C26" s="20">
        <v>0.691</v>
      </c>
      <c r="D26" s="20">
        <v>0.15319999999999998</v>
      </c>
      <c r="E26" s="20">
        <v>0.15309999999999999</v>
      </c>
      <c r="F26" s="20">
        <v>0.1789</v>
      </c>
      <c r="G26" s="20">
        <v>0.1032</v>
      </c>
      <c r="H26" s="20">
        <v>0.0505</v>
      </c>
      <c r="I26" s="20"/>
      <c r="J26" s="20"/>
      <c r="K26" s="20"/>
      <c r="L26" s="20"/>
      <c r="M26" s="20"/>
      <c r="N26" s="20"/>
      <c r="O26" s="20"/>
      <c r="P26" s="20">
        <f t="shared" si="1"/>
        <v>0.6388999999999999</v>
      </c>
      <c r="Q26" s="20">
        <f t="shared" si="2"/>
        <v>-0.052100000000000035</v>
      </c>
      <c r="R26" s="22">
        <f t="shared" si="3"/>
        <v>-7.5397973950796</v>
      </c>
      <c r="T26" s="37"/>
      <c r="U26" s="37"/>
      <c r="V26" s="2"/>
    </row>
    <row r="27" spans="1:22" ht="12.75" customHeight="1" hidden="1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2"/>
    </row>
    <row r="28" spans="1:22" ht="12.75" customHeight="1">
      <c r="A28" s="2"/>
      <c r="B28" s="19" t="s">
        <v>16</v>
      </c>
      <c r="C28" s="20">
        <v>5.994800000000001</v>
      </c>
      <c r="D28" s="20">
        <v>1.2519</v>
      </c>
      <c r="E28" s="20">
        <v>1.1455</v>
      </c>
      <c r="F28" s="20">
        <v>1.2244000000000002</v>
      </c>
      <c r="G28" s="20">
        <v>1.158</v>
      </c>
      <c r="H28" s="20">
        <v>1.3538999999999999</v>
      </c>
      <c r="I28" s="20"/>
      <c r="J28" s="20"/>
      <c r="K28" s="20"/>
      <c r="L28" s="20"/>
      <c r="M28" s="20"/>
      <c r="N28" s="20"/>
      <c r="O28" s="20"/>
      <c r="P28" s="20">
        <f t="shared" si="1"/>
        <v>6.133699999999999</v>
      </c>
      <c r="Q28" s="20">
        <f t="shared" si="2"/>
        <v>0.1388999999999987</v>
      </c>
      <c r="R28" s="22">
        <f t="shared" si="3"/>
        <v>2.31700807366382</v>
      </c>
      <c r="T28" s="37"/>
      <c r="U28" s="37"/>
      <c r="V28" s="2"/>
    </row>
    <row r="29" spans="1:22" ht="12.75" customHeight="1">
      <c r="A29" s="2"/>
      <c r="B29" s="19" t="s">
        <v>53</v>
      </c>
      <c r="C29" s="20">
        <f>+C30+C31</f>
        <v>37.5249</v>
      </c>
      <c r="D29" s="20">
        <f>+D30+D31</f>
        <v>8.454</v>
      </c>
      <c r="E29" s="20">
        <f aca="true" t="shared" si="9" ref="E29:O29">+E30+E31</f>
        <v>0.0007</v>
      </c>
      <c r="F29" s="20">
        <f t="shared" si="9"/>
        <v>0.0014</v>
      </c>
      <c r="G29" s="20">
        <f t="shared" si="9"/>
        <v>0.0064</v>
      </c>
      <c r="H29" s="20">
        <f t="shared" si="9"/>
        <v>0.0014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8.4639</v>
      </c>
      <c r="Q29" s="20">
        <f t="shared" si="2"/>
        <v>-29.061</v>
      </c>
      <c r="R29" s="22">
        <f t="shared" si="3"/>
        <v>-77.44457680100413</v>
      </c>
      <c r="T29" s="37"/>
      <c r="U29" s="37"/>
      <c r="V29" s="2"/>
    </row>
    <row r="30" spans="1:22" ht="12.75" customHeight="1">
      <c r="A30" s="2"/>
      <c r="B30" s="36" t="s">
        <v>54</v>
      </c>
      <c r="C30" s="20">
        <v>23.3675</v>
      </c>
      <c r="D30" s="20">
        <v>5.2698</v>
      </c>
      <c r="E30" s="20">
        <v>0.0007</v>
      </c>
      <c r="F30" s="20">
        <v>0.0014</v>
      </c>
      <c r="G30" s="20">
        <v>0.0064</v>
      </c>
      <c r="H30" s="20">
        <v>0.0014</v>
      </c>
      <c r="I30" s="20"/>
      <c r="J30" s="20"/>
      <c r="K30" s="20"/>
      <c r="L30" s="20"/>
      <c r="M30" s="20"/>
      <c r="N30" s="20"/>
      <c r="O30" s="20"/>
      <c r="P30" s="20">
        <f t="shared" si="1"/>
        <v>5.279700000000001</v>
      </c>
      <c r="Q30" s="20">
        <f>+P30-C30</f>
        <v>-18.087799999999998</v>
      </c>
      <c r="R30" s="22">
        <f t="shared" si="3"/>
        <v>-77.4057986519739</v>
      </c>
      <c r="T30" s="37"/>
      <c r="U30" s="37"/>
      <c r="V30" s="2"/>
    </row>
    <row r="31" spans="1:22" ht="12.75" customHeight="1">
      <c r="A31" s="2"/>
      <c r="B31" s="36" t="s">
        <v>55</v>
      </c>
      <c r="C31" s="20">
        <v>14.157399999999999</v>
      </c>
      <c r="D31" s="20">
        <v>3.1841999999999997</v>
      </c>
      <c r="E31" s="20">
        <v>0</v>
      </c>
      <c r="F31" s="20">
        <v>0</v>
      </c>
      <c r="G31" s="20">
        <v>0</v>
      </c>
      <c r="H31" s="20">
        <v>0</v>
      </c>
      <c r="I31" s="20"/>
      <c r="J31" s="20"/>
      <c r="K31" s="20"/>
      <c r="L31" s="20"/>
      <c r="M31" s="20"/>
      <c r="N31" s="20"/>
      <c r="O31" s="20"/>
      <c r="P31" s="20">
        <f t="shared" si="1"/>
        <v>3.1841999999999997</v>
      </c>
      <c r="Q31" s="20">
        <f>+P31-C31</f>
        <v>-10.973199999999999</v>
      </c>
      <c r="R31" s="22">
        <f t="shared" si="3"/>
        <v>-77.508582084281</v>
      </c>
      <c r="T31" s="37"/>
      <c r="U31" s="37"/>
      <c r="V31" s="2"/>
    </row>
    <row r="32" spans="1:22" ht="21" customHeight="1">
      <c r="A32" s="2"/>
      <c r="B32" s="18" t="s">
        <v>22</v>
      </c>
      <c r="C32" s="15">
        <f>SUM(C33:C39)</f>
        <v>154.25979999999998</v>
      </c>
      <c r="D32" s="15">
        <f>SUM(D33:D39)</f>
        <v>18.0927</v>
      </c>
      <c r="E32" s="15">
        <f aca="true" t="shared" si="10" ref="E32:O32">SUM(E33:E39)</f>
        <v>19.6873</v>
      </c>
      <c r="F32" s="15">
        <f t="shared" si="10"/>
        <v>18.342100000000002</v>
      </c>
      <c r="G32" s="15">
        <f t="shared" si="10"/>
        <v>87.8824</v>
      </c>
      <c r="H32" s="15">
        <f t="shared" si="10"/>
        <v>18.598100000000002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162.6026</v>
      </c>
      <c r="Q32" s="15">
        <f t="shared" si="2"/>
        <v>8.342800000000011</v>
      </c>
      <c r="R32" s="17">
        <f t="shared" si="3"/>
        <v>5.408278760895588</v>
      </c>
      <c r="T32" s="37"/>
      <c r="U32" s="37"/>
      <c r="V32" s="2"/>
    </row>
    <row r="33" spans="1:22" ht="15.75" customHeight="1">
      <c r="A33" s="2"/>
      <c r="B33" s="19" t="s">
        <v>17</v>
      </c>
      <c r="C33" s="20">
        <v>4.7773</v>
      </c>
      <c r="D33" s="20">
        <v>0.8362</v>
      </c>
      <c r="E33" s="20">
        <v>1.1015</v>
      </c>
      <c r="F33" s="20">
        <v>1.0383000000000002</v>
      </c>
      <c r="G33" s="20">
        <v>1.1868</v>
      </c>
      <c r="H33" s="20">
        <v>1.0248000000000002</v>
      </c>
      <c r="I33" s="20"/>
      <c r="J33" s="20"/>
      <c r="K33" s="20"/>
      <c r="L33" s="20"/>
      <c r="M33" s="20"/>
      <c r="N33" s="20"/>
      <c r="O33" s="20"/>
      <c r="P33" s="20">
        <f t="shared" si="1"/>
        <v>5.1876</v>
      </c>
      <c r="Q33" s="20">
        <f t="shared" si="2"/>
        <v>0.41029999999999944</v>
      </c>
      <c r="R33" s="22">
        <f t="shared" si="3"/>
        <v>8.588533271931832</v>
      </c>
      <c r="T33" s="37"/>
      <c r="U33" s="37"/>
      <c r="V33" s="2"/>
    </row>
    <row r="34" spans="1:22" ht="15.75" customHeight="1">
      <c r="A34" s="2"/>
      <c r="B34" s="19" t="s">
        <v>7</v>
      </c>
      <c r="C34" s="20">
        <v>39.7611</v>
      </c>
      <c r="D34" s="20">
        <v>8.0076</v>
      </c>
      <c r="E34" s="20">
        <v>9.193</v>
      </c>
      <c r="F34" s="20">
        <v>7.1645</v>
      </c>
      <c r="G34" s="20">
        <v>8.1473</v>
      </c>
      <c r="H34" s="20">
        <v>7.929399999999999</v>
      </c>
      <c r="I34" s="20"/>
      <c r="J34" s="20"/>
      <c r="K34" s="20"/>
      <c r="L34" s="20"/>
      <c r="M34" s="20"/>
      <c r="N34" s="20"/>
      <c r="O34" s="20"/>
      <c r="P34" s="20">
        <f t="shared" si="1"/>
        <v>40.4418</v>
      </c>
      <c r="Q34" s="20">
        <f t="shared" si="2"/>
        <v>0.6807000000000016</v>
      </c>
      <c r="R34" s="22">
        <f t="shared" si="3"/>
        <v>1.7119747693097063</v>
      </c>
      <c r="T34" s="37"/>
      <c r="U34" s="37"/>
      <c r="V34" s="2"/>
    </row>
    <row r="35" spans="1:22" ht="15.75" customHeight="1">
      <c r="A35" s="2"/>
      <c r="B35" s="19" t="s">
        <v>18</v>
      </c>
      <c r="C35" s="20">
        <v>19.9754</v>
      </c>
      <c r="D35" s="20">
        <v>4.0245</v>
      </c>
      <c r="E35" s="20">
        <v>4.6451</v>
      </c>
      <c r="F35" s="20">
        <v>3.6053</v>
      </c>
      <c r="G35" s="20">
        <v>4.1030999999999995</v>
      </c>
      <c r="H35" s="20">
        <v>3.9828999999999994</v>
      </c>
      <c r="I35" s="20"/>
      <c r="J35" s="20"/>
      <c r="K35" s="20"/>
      <c r="L35" s="20"/>
      <c r="M35" s="20"/>
      <c r="N35" s="20"/>
      <c r="O35" s="20"/>
      <c r="P35" s="20">
        <f t="shared" si="1"/>
        <v>20.3609</v>
      </c>
      <c r="Q35" s="20">
        <f t="shared" si="2"/>
        <v>0.3855000000000004</v>
      </c>
      <c r="R35" s="22">
        <f t="shared" si="3"/>
        <v>1.9298737447059904</v>
      </c>
      <c r="T35" s="37"/>
      <c r="U35" s="37"/>
      <c r="V35" s="2"/>
    </row>
    <row r="36" spans="1:22" ht="15.75" customHeight="1">
      <c r="A36" s="2"/>
      <c r="B36" s="19" t="s">
        <v>33</v>
      </c>
      <c r="C36" s="20">
        <v>0.5621</v>
      </c>
      <c r="D36" s="20">
        <v>0</v>
      </c>
      <c r="E36" s="20">
        <v>0</v>
      </c>
      <c r="F36" s="20">
        <v>0.0473</v>
      </c>
      <c r="G36" s="20">
        <v>0.36140000000000005</v>
      </c>
      <c r="H36" s="20">
        <v>0.0535</v>
      </c>
      <c r="I36" s="20"/>
      <c r="J36" s="20"/>
      <c r="K36" s="20"/>
      <c r="L36" s="20"/>
      <c r="M36" s="20"/>
      <c r="N36" s="20"/>
      <c r="O36" s="20"/>
      <c r="P36" s="20">
        <f>SUM(D36:O36)</f>
        <v>0.46220000000000006</v>
      </c>
      <c r="Q36" s="20">
        <f>+P36-C36</f>
        <v>-0.09989999999999999</v>
      </c>
      <c r="R36" s="22">
        <f t="shared" si="3"/>
        <v>-17.77263832058352</v>
      </c>
      <c r="T36" s="37"/>
      <c r="U36" s="37"/>
      <c r="V36" s="2"/>
    </row>
    <row r="37" spans="1:22" ht="15.75" customHeight="1" hidden="1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2"/>
    </row>
    <row r="38" spans="1:22" ht="15.75" customHeight="1">
      <c r="A38" s="2"/>
      <c r="B38" s="19" t="s">
        <v>57</v>
      </c>
      <c r="C38" s="20">
        <v>19.697</v>
      </c>
      <c r="D38" s="20">
        <v>5.224399999999999</v>
      </c>
      <c r="E38" s="20">
        <v>4.324299999999999</v>
      </c>
      <c r="F38" s="20">
        <v>4.4067</v>
      </c>
      <c r="G38" s="20">
        <v>4.3294</v>
      </c>
      <c r="H38" s="20">
        <v>4.432900000000001</v>
      </c>
      <c r="I38" s="20"/>
      <c r="J38" s="20"/>
      <c r="K38" s="20"/>
      <c r="L38" s="20"/>
      <c r="M38" s="20"/>
      <c r="N38" s="20"/>
      <c r="O38" s="20"/>
      <c r="P38" s="20">
        <f t="shared" si="1"/>
        <v>22.717699999999997</v>
      </c>
      <c r="Q38" s="20">
        <f t="shared" si="2"/>
        <v>3.020699999999998</v>
      </c>
      <c r="R38" s="22">
        <f t="shared" si="3"/>
        <v>15.335837944864691</v>
      </c>
      <c r="T38" s="37"/>
      <c r="U38" s="37"/>
      <c r="V38" s="2"/>
    </row>
    <row r="39" spans="1:22" ht="15.75" customHeight="1">
      <c r="A39" s="2"/>
      <c r="B39" s="19" t="s">
        <v>58</v>
      </c>
      <c r="C39" s="20">
        <v>69.48689999999999</v>
      </c>
      <c r="D39" s="20">
        <v>0</v>
      </c>
      <c r="E39" s="20">
        <v>0.42340000000000005</v>
      </c>
      <c r="F39" s="20">
        <v>2.08</v>
      </c>
      <c r="G39" s="20">
        <v>69.7544</v>
      </c>
      <c r="H39" s="20">
        <v>1.1745999999999999</v>
      </c>
      <c r="I39" s="20"/>
      <c r="J39" s="20"/>
      <c r="K39" s="20"/>
      <c r="L39" s="20"/>
      <c r="M39" s="20"/>
      <c r="N39" s="20"/>
      <c r="O39" s="20"/>
      <c r="P39" s="20">
        <f t="shared" si="1"/>
        <v>73.4324</v>
      </c>
      <c r="Q39" s="20">
        <f t="shared" si="2"/>
        <v>3.9455000000000098</v>
      </c>
      <c r="R39" s="22">
        <f t="shared" si="3"/>
        <v>5.6780486681662445</v>
      </c>
      <c r="T39" s="37"/>
      <c r="U39" s="37"/>
      <c r="V39" s="2"/>
    </row>
    <row r="40" spans="1:22" ht="21" customHeight="1">
      <c r="A40" s="2"/>
      <c r="B40" s="14" t="s">
        <v>23</v>
      </c>
      <c r="C40" s="15">
        <f>SUM(C41:C43)</f>
        <v>106.31310000000002</v>
      </c>
      <c r="D40" s="15">
        <f>SUM(D41:D43)</f>
        <v>15.903299999999998</v>
      </c>
      <c r="E40" s="15">
        <f aca="true" t="shared" si="11" ref="E40:O40">SUM(E41:E43)</f>
        <v>31.748799999999996</v>
      </c>
      <c r="F40" s="15">
        <f t="shared" si="11"/>
        <v>22.543</v>
      </c>
      <c r="G40" s="15">
        <f t="shared" si="11"/>
        <v>14.500100000000002</v>
      </c>
      <c r="H40" s="15">
        <f t="shared" si="11"/>
        <v>32.4719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"/>
        <v>117.1671</v>
      </c>
      <c r="Q40" s="15">
        <f t="shared" si="2"/>
        <v>10.853999999999985</v>
      </c>
      <c r="R40" s="17">
        <f t="shared" si="3"/>
        <v>10.209466189961521</v>
      </c>
      <c r="T40" s="37"/>
      <c r="U40" s="37"/>
      <c r="V40" s="2"/>
    </row>
    <row r="41" spans="1:22" ht="15" customHeight="1">
      <c r="A41" s="2"/>
      <c r="B41" s="19" t="s">
        <v>20</v>
      </c>
      <c r="C41" s="20">
        <v>16.290200000000002</v>
      </c>
      <c r="D41" s="20">
        <v>3.5511000000000004</v>
      </c>
      <c r="E41" s="20">
        <v>3.4434</v>
      </c>
      <c r="F41" s="20">
        <v>3.0616999999999996</v>
      </c>
      <c r="G41" s="20">
        <v>3.4726</v>
      </c>
      <c r="H41" s="20">
        <v>3.383</v>
      </c>
      <c r="I41" s="20"/>
      <c r="J41" s="20"/>
      <c r="K41" s="20"/>
      <c r="L41" s="20"/>
      <c r="M41" s="20"/>
      <c r="N41" s="20"/>
      <c r="O41" s="20"/>
      <c r="P41" s="20">
        <f t="shared" si="1"/>
        <v>16.9118</v>
      </c>
      <c r="Q41" s="20">
        <f t="shared" si="2"/>
        <v>0.6215999999999973</v>
      </c>
      <c r="R41" s="22">
        <f t="shared" si="3"/>
        <v>3.815791089121049</v>
      </c>
      <c r="T41" s="37"/>
      <c r="U41" s="37"/>
      <c r="V41" s="2"/>
    </row>
    <row r="42" spans="1:22" ht="15" customHeight="1">
      <c r="A42" s="2"/>
      <c r="B42" s="19" t="s">
        <v>21</v>
      </c>
      <c r="C42" s="20">
        <v>6.874</v>
      </c>
      <c r="D42" s="20">
        <v>2.1664</v>
      </c>
      <c r="E42" s="20">
        <v>1.2238000000000002</v>
      </c>
      <c r="F42" s="20">
        <v>0.9706000000000001</v>
      </c>
      <c r="G42" s="20">
        <v>0.8734000000000001</v>
      </c>
      <c r="H42" s="20">
        <v>0.9359000000000001</v>
      </c>
      <c r="I42" s="20"/>
      <c r="J42" s="20"/>
      <c r="K42" s="20"/>
      <c r="L42" s="20"/>
      <c r="M42" s="20"/>
      <c r="N42" s="20"/>
      <c r="O42" s="20"/>
      <c r="P42" s="20">
        <f t="shared" si="1"/>
        <v>6.170100000000001</v>
      </c>
      <c r="Q42" s="20">
        <f t="shared" si="2"/>
        <v>-0.7038999999999991</v>
      </c>
      <c r="R42" s="22">
        <f t="shared" si="3"/>
        <v>-10.240034914169321</v>
      </c>
      <c r="T42" s="37"/>
      <c r="U42" s="37"/>
      <c r="V42" s="2"/>
    </row>
    <row r="43" spans="1:22" ht="15" customHeight="1">
      <c r="A43" s="2"/>
      <c r="B43" s="19" t="s">
        <v>31</v>
      </c>
      <c r="C43" s="20">
        <v>83.14890000000001</v>
      </c>
      <c r="D43" s="20">
        <v>10.185799999999999</v>
      </c>
      <c r="E43" s="20">
        <v>27.081599999999995</v>
      </c>
      <c r="F43" s="20">
        <v>18.5107</v>
      </c>
      <c r="G43" s="20">
        <v>10.154100000000001</v>
      </c>
      <c r="H43" s="20">
        <v>28.153</v>
      </c>
      <c r="I43" s="20"/>
      <c r="J43" s="20"/>
      <c r="K43" s="20"/>
      <c r="L43" s="20"/>
      <c r="M43" s="20"/>
      <c r="N43" s="20"/>
      <c r="O43" s="20"/>
      <c r="P43" s="20">
        <f t="shared" si="1"/>
        <v>94.08519999999999</v>
      </c>
      <c r="Q43" s="20">
        <f t="shared" si="2"/>
        <v>10.936299999999974</v>
      </c>
      <c r="R43" s="22">
        <f t="shared" si="3"/>
        <v>13.152669488111055</v>
      </c>
      <c r="T43" s="37"/>
      <c r="U43" s="37"/>
      <c r="V43" s="2"/>
    </row>
    <row r="44" spans="1:22" ht="6" customHeight="1" thickBot="1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2:22" ht="21" customHeight="1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2:22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2:18" ht="21" customHeight="1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tabSelected="1" zoomScale="80" zoomScaleNormal="80" zoomScalePageLayoutView="0" workbookViewId="0" topLeftCell="A1">
      <selection activeCell="L12" sqref="L12"/>
    </sheetView>
  </sheetViews>
  <sheetFormatPr defaultColWidth="11.421875" defaultRowHeight="12.75"/>
  <cols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8"/>
      <c r="B1" s="8"/>
      <c r="C1" s="2"/>
      <c r="D1" s="2"/>
    </row>
    <row r="2" spans="1:9" ht="15.75">
      <c r="A2" s="2"/>
      <c r="B2" s="38" t="s">
        <v>66</v>
      </c>
      <c r="C2" s="38"/>
      <c r="D2" s="38"/>
      <c r="E2" s="38"/>
      <c r="F2" s="38"/>
      <c r="G2" s="38"/>
      <c r="H2" s="38"/>
      <c r="I2" s="38"/>
    </row>
    <row r="3" spans="1:9" ht="16.5" customHeight="1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2:9" ht="13.5" thickBot="1">
      <c r="B4" s="27"/>
      <c r="C4" s="27"/>
      <c r="D4" s="27"/>
      <c r="E4" s="27"/>
      <c r="F4" s="27"/>
      <c r="G4" s="27"/>
      <c r="H4" s="27"/>
      <c r="I4" s="27"/>
    </row>
    <row r="5" spans="2:13" ht="21" customHeight="1">
      <c r="B5" s="39" t="s">
        <v>8</v>
      </c>
      <c r="C5" s="4" t="s">
        <v>56</v>
      </c>
      <c r="D5" s="4" t="s">
        <v>60</v>
      </c>
      <c r="E5" s="4" t="s">
        <v>59</v>
      </c>
      <c r="F5" s="49" t="s">
        <v>62</v>
      </c>
      <c r="G5" s="50"/>
      <c r="H5" s="47" t="s">
        <v>61</v>
      </c>
      <c r="I5" s="48"/>
      <c r="K5" s="2"/>
      <c r="L5" s="2"/>
      <c r="M5" s="2"/>
    </row>
    <row r="6" spans="1:14" ht="30.75" customHeight="1">
      <c r="A6" s="2"/>
      <c r="B6" s="40"/>
      <c r="C6" s="3" t="s">
        <v>65</v>
      </c>
      <c r="D6" s="3" t="s">
        <v>65</v>
      </c>
      <c r="E6" s="3" t="s">
        <v>65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>
      <c r="A7" s="2"/>
      <c r="B7" s="9" t="s">
        <v>25</v>
      </c>
      <c r="C7" s="10">
        <f>+C8+C40</f>
        <v>2368.8860999999997</v>
      </c>
      <c r="D7" s="10">
        <f>+D8+D40</f>
        <v>2474.035</v>
      </c>
      <c r="E7" s="10">
        <f>+E8+E40</f>
        <v>2455.7144200000002</v>
      </c>
      <c r="F7" s="11">
        <f>+E7-D7</f>
        <v>-18.32057999999961</v>
      </c>
      <c r="G7" s="12">
        <f>+F7/D7*100</f>
        <v>-0.7405141802763344</v>
      </c>
      <c r="H7" s="12">
        <f aca="true" t="shared" si="0" ref="H7:H22">+E7-C7</f>
        <v>86.82832000000053</v>
      </c>
      <c r="I7" s="13">
        <f aca="true" t="shared" si="1" ref="I7:I23">+H7/C7*100</f>
        <v>3.665364915603184</v>
      </c>
      <c r="K7" s="37"/>
      <c r="L7" s="37"/>
      <c r="M7" s="37"/>
      <c r="N7" s="2"/>
    </row>
    <row r="8" spans="1:14" ht="21" customHeight="1">
      <c r="A8" s="2"/>
      <c r="B8" s="14" t="s">
        <v>24</v>
      </c>
      <c r="C8" s="15">
        <f>+C9+C12+C16+C17+C24+C32</f>
        <v>2262.573</v>
      </c>
      <c r="D8" s="15">
        <f>+D9+D12+D16+D17+D24+D32</f>
        <v>2286.2248</v>
      </c>
      <c r="E8" s="15">
        <f>+E9+E12+E16+E17+E24+E32</f>
        <v>2338.54732</v>
      </c>
      <c r="F8" s="15">
        <f>+E8-D8</f>
        <v>52.32252000000017</v>
      </c>
      <c r="G8" s="16">
        <f>+F8/D8*100</f>
        <v>2.288599091392945</v>
      </c>
      <c r="H8" s="16">
        <f t="shared" si="0"/>
        <v>75.97432000000026</v>
      </c>
      <c r="I8" s="17">
        <f t="shared" si="1"/>
        <v>3.3578726520647186</v>
      </c>
      <c r="K8" s="37"/>
      <c r="L8" s="37"/>
      <c r="M8" s="37"/>
      <c r="N8" s="2"/>
    </row>
    <row r="9" spans="1:14" ht="21" customHeight="1">
      <c r="A9" s="2"/>
      <c r="B9" s="18" t="s">
        <v>0</v>
      </c>
      <c r="C9" s="15">
        <f>SUM(C10:C11)</f>
        <v>879.2467</v>
      </c>
      <c r="D9" s="15">
        <f>SUM(D10:D11)</f>
        <v>892.2897</v>
      </c>
      <c r="E9" s="15">
        <f>SUM(E10:E11)</f>
        <v>926.0855999999999</v>
      </c>
      <c r="F9" s="15">
        <f>+E9-D9</f>
        <v>33.79589999999985</v>
      </c>
      <c r="G9" s="16">
        <f>+F9/D9*100</f>
        <v>3.78754792305681</v>
      </c>
      <c r="H9" s="16">
        <f t="shared" si="0"/>
        <v>46.83889999999985</v>
      </c>
      <c r="I9" s="17">
        <f t="shared" si="1"/>
        <v>5.327162444851923</v>
      </c>
      <c r="K9" s="37"/>
      <c r="L9" s="37"/>
      <c r="M9" s="37"/>
      <c r="N9" s="2"/>
    </row>
    <row r="10" spans="1:14" ht="12.75" customHeight="1">
      <c r="A10" s="2"/>
      <c r="B10" s="19" t="s">
        <v>1</v>
      </c>
      <c r="C10" s="20">
        <v>426.9783</v>
      </c>
      <c r="D10" s="20">
        <v>437.25870000000003</v>
      </c>
      <c r="E10" s="20">
        <v>441.794</v>
      </c>
      <c r="F10" s="20">
        <f aca="true" t="shared" si="2" ref="F10:F22">+E10-D10</f>
        <v>4.53529999999995</v>
      </c>
      <c r="G10" s="21">
        <f aca="true" t="shared" si="3" ref="G10:G23">+F10/D10*100</f>
        <v>1.0372120669068332</v>
      </c>
      <c r="H10" s="21">
        <f t="shared" si="0"/>
        <v>14.815699999999993</v>
      </c>
      <c r="I10" s="22">
        <f t="shared" si="1"/>
        <v>3.4698953084969406</v>
      </c>
      <c r="K10" s="37"/>
      <c r="L10" s="37"/>
      <c r="M10" s="37"/>
      <c r="N10" s="2"/>
    </row>
    <row r="11" spans="1:14" ht="12.75" customHeight="1">
      <c r="A11" s="2"/>
      <c r="B11" s="19" t="s">
        <v>2</v>
      </c>
      <c r="C11" s="20">
        <v>452.26840000000004</v>
      </c>
      <c r="D11" s="20">
        <v>455.031</v>
      </c>
      <c r="E11" s="20">
        <v>484.29159999999996</v>
      </c>
      <c r="F11" s="20">
        <f t="shared" si="2"/>
        <v>29.260599999999954</v>
      </c>
      <c r="G11" s="21">
        <f t="shared" si="3"/>
        <v>6.4304629794453465</v>
      </c>
      <c r="H11" s="21">
        <f t="shared" si="0"/>
        <v>32.02319999999992</v>
      </c>
      <c r="I11" s="22">
        <f t="shared" si="1"/>
        <v>7.080574278459409</v>
      </c>
      <c r="K11" s="37"/>
      <c r="L11" s="37"/>
      <c r="M11" s="37"/>
      <c r="N11" s="2"/>
    </row>
    <row r="12" spans="1:14" ht="21" customHeight="1">
      <c r="A12" s="2"/>
      <c r="B12" s="18" t="s">
        <v>9</v>
      </c>
      <c r="C12" s="15">
        <f>SUM(C13:C15)</f>
        <v>1016.4248000000001</v>
      </c>
      <c r="D12" s="15">
        <f>SUM(D13:D15)</f>
        <v>1054.7665</v>
      </c>
      <c r="E12" s="15">
        <f>SUM(E13:E15)</f>
        <v>1053.9667000000002</v>
      </c>
      <c r="F12" s="15">
        <f t="shared" si="2"/>
        <v>-0.7997999999997774</v>
      </c>
      <c r="G12" s="16">
        <f t="shared" si="3"/>
        <v>-0.07582720915006093</v>
      </c>
      <c r="H12" s="16">
        <f t="shared" si="0"/>
        <v>37.541900000000055</v>
      </c>
      <c r="I12" s="17">
        <f t="shared" si="1"/>
        <v>3.6935245971959803</v>
      </c>
      <c r="K12" s="37"/>
      <c r="L12" s="37"/>
      <c r="M12" s="37"/>
      <c r="N12" s="2"/>
    </row>
    <row r="13" spans="1:14" ht="13.5" customHeight="1">
      <c r="A13" s="2"/>
      <c r="B13" s="19" t="s">
        <v>1</v>
      </c>
      <c r="C13" s="20">
        <v>408.8672</v>
      </c>
      <c r="D13" s="20">
        <v>426.4802</v>
      </c>
      <c r="E13" s="20">
        <v>411.02680000000004</v>
      </c>
      <c r="F13" s="20">
        <f t="shared" si="2"/>
        <v>-15.453399999999988</v>
      </c>
      <c r="G13" s="21">
        <f t="shared" si="3"/>
        <v>-3.6234741964574173</v>
      </c>
      <c r="H13" s="21">
        <f t="shared" si="0"/>
        <v>2.1596000000000117</v>
      </c>
      <c r="I13" s="22">
        <f t="shared" si="1"/>
        <v>0.5281910605693027</v>
      </c>
      <c r="K13" s="37"/>
      <c r="L13" s="37"/>
      <c r="M13" s="37"/>
      <c r="N13" s="2"/>
    </row>
    <row r="14" spans="1:14" ht="12.75" customHeight="1">
      <c r="A14" s="2"/>
      <c r="B14" s="19" t="s">
        <v>3</v>
      </c>
      <c r="C14" s="20">
        <v>403.5264</v>
      </c>
      <c r="D14" s="20">
        <v>415.305</v>
      </c>
      <c r="E14" s="20">
        <v>429.8904</v>
      </c>
      <c r="F14" s="20">
        <f t="shared" si="2"/>
        <v>14.585399999999993</v>
      </c>
      <c r="G14" s="21">
        <f t="shared" si="3"/>
        <v>3.5119731281829</v>
      </c>
      <c r="H14" s="21">
        <f t="shared" si="0"/>
        <v>26.363999999999976</v>
      </c>
      <c r="I14" s="22">
        <f t="shared" si="1"/>
        <v>6.533401532093061</v>
      </c>
      <c r="K14" s="37"/>
      <c r="L14" s="37"/>
      <c r="M14" s="37"/>
      <c r="N14" s="2"/>
    </row>
    <row r="15" spans="1:14" ht="12.75" customHeight="1">
      <c r="A15" s="2"/>
      <c r="B15" s="19" t="s">
        <v>4</v>
      </c>
      <c r="C15" s="20">
        <v>204.0312</v>
      </c>
      <c r="D15" s="20">
        <v>212.98129999999998</v>
      </c>
      <c r="E15" s="20">
        <v>213.0495</v>
      </c>
      <c r="F15" s="20">
        <f t="shared" si="2"/>
        <v>0.06820000000001869</v>
      </c>
      <c r="G15" s="21">
        <f t="shared" si="3"/>
        <v>0.032021590627918366</v>
      </c>
      <c r="H15" s="21">
        <f t="shared" si="0"/>
        <v>9.018299999999982</v>
      </c>
      <c r="I15" s="22">
        <f t="shared" si="1"/>
        <v>4.420059285050513</v>
      </c>
      <c r="K15" s="37"/>
      <c r="L15" s="37"/>
      <c r="M15" s="37"/>
      <c r="N15" s="2"/>
    </row>
    <row r="16" spans="1:14" ht="21" customHeight="1">
      <c r="A16" s="2"/>
      <c r="B16" s="18" t="s">
        <v>10</v>
      </c>
      <c r="C16" s="15">
        <v>86.802</v>
      </c>
      <c r="D16" s="15">
        <v>89.16789999999999</v>
      </c>
      <c r="E16" s="15">
        <v>89.85210000000001</v>
      </c>
      <c r="F16" s="15">
        <f t="shared" si="2"/>
        <v>0.6842000000000183</v>
      </c>
      <c r="G16" s="16">
        <f t="shared" si="3"/>
        <v>0.7673164894541853</v>
      </c>
      <c r="H16" s="16">
        <f t="shared" si="0"/>
        <v>3.0501000000000005</v>
      </c>
      <c r="I16" s="17">
        <f t="shared" si="1"/>
        <v>3.5138591276698694</v>
      </c>
      <c r="K16" s="37"/>
      <c r="L16" s="37"/>
      <c r="M16" s="37"/>
      <c r="N16" s="2"/>
    </row>
    <row r="17" spans="1:14" ht="21" customHeight="1">
      <c r="A17" s="2"/>
      <c r="B17" s="18" t="s">
        <v>36</v>
      </c>
      <c r="C17" s="15">
        <f>SUM(C18:C23)</f>
        <v>72.4627</v>
      </c>
      <c r="D17" s="15">
        <f>SUM(D18:D23)</f>
        <v>77.13069999999999</v>
      </c>
      <c r="E17" s="15">
        <f>SUM(E18:E23)</f>
        <v>78.49002</v>
      </c>
      <c r="F17" s="15">
        <f t="shared" si="2"/>
        <v>1.359320000000011</v>
      </c>
      <c r="G17" s="16">
        <f t="shared" si="3"/>
        <v>1.7623592162394626</v>
      </c>
      <c r="H17" s="16">
        <f t="shared" si="0"/>
        <v>6.027320000000003</v>
      </c>
      <c r="I17" s="17">
        <f t="shared" si="1"/>
        <v>8.317824204728783</v>
      </c>
      <c r="K17" s="37"/>
      <c r="L17" s="37"/>
      <c r="M17" s="37"/>
      <c r="N17" s="2"/>
    </row>
    <row r="18" spans="1:14" ht="12.75" customHeight="1">
      <c r="A18" s="2"/>
      <c r="B18" s="19" t="s">
        <v>34</v>
      </c>
      <c r="C18" s="20">
        <v>8.849099999999998</v>
      </c>
      <c r="D18" s="20">
        <v>9.107</v>
      </c>
      <c r="E18" s="20">
        <v>8.4374</v>
      </c>
      <c r="F18" s="20">
        <f t="shared" si="2"/>
        <v>-0.6695999999999991</v>
      </c>
      <c r="G18" s="21">
        <f t="shared" si="3"/>
        <v>-7.352585922916428</v>
      </c>
      <c r="H18" s="21">
        <f t="shared" si="0"/>
        <v>-0.41169999999999796</v>
      </c>
      <c r="I18" s="22">
        <f t="shared" si="1"/>
        <v>-4.652450531692466</v>
      </c>
      <c r="K18" s="37"/>
      <c r="L18" s="37"/>
      <c r="M18" s="37"/>
      <c r="N18" s="2"/>
    </row>
    <row r="19" spans="1:14" ht="12.75" customHeight="1">
      <c r="A19" s="2"/>
      <c r="B19" s="19" t="s">
        <v>11</v>
      </c>
      <c r="C19" s="20">
        <v>30.7634</v>
      </c>
      <c r="D19" s="20">
        <v>32.3335</v>
      </c>
      <c r="E19" s="20">
        <v>33.9312</v>
      </c>
      <c r="F19" s="20">
        <f t="shared" si="2"/>
        <v>1.5976999999999961</v>
      </c>
      <c r="G19" s="21">
        <f t="shared" si="3"/>
        <v>4.941314735491042</v>
      </c>
      <c r="H19" s="21">
        <f t="shared" si="0"/>
        <v>3.167799999999996</v>
      </c>
      <c r="I19" s="22">
        <f t="shared" si="1"/>
        <v>10.297301338603653</v>
      </c>
      <c r="K19" s="37"/>
      <c r="L19" s="37"/>
      <c r="M19" s="37"/>
      <c r="N19" s="2"/>
    </row>
    <row r="20" spans="1:14" ht="12.75" customHeight="1">
      <c r="A20" s="2"/>
      <c r="B20" s="19" t="s">
        <v>12</v>
      </c>
      <c r="C20" s="20">
        <v>9.4555</v>
      </c>
      <c r="D20" s="20">
        <v>9.931799999999999</v>
      </c>
      <c r="E20" s="20">
        <v>10.3493</v>
      </c>
      <c r="F20" s="20">
        <f t="shared" si="2"/>
        <v>0.4175000000000004</v>
      </c>
      <c r="G20" s="21">
        <f t="shared" si="3"/>
        <v>4.203669022735058</v>
      </c>
      <c r="H20" s="21">
        <f t="shared" si="0"/>
        <v>0.8937999999999988</v>
      </c>
      <c r="I20" s="22">
        <f t="shared" si="1"/>
        <v>9.452699487071003</v>
      </c>
      <c r="K20" s="37"/>
      <c r="L20" s="37"/>
      <c r="M20" s="37"/>
      <c r="N20" s="2"/>
    </row>
    <row r="21" spans="1:14" ht="12.75" customHeight="1">
      <c r="A21" s="2"/>
      <c r="B21" s="19" t="s">
        <v>26</v>
      </c>
      <c r="C21" s="20">
        <v>20.500400000000003</v>
      </c>
      <c r="D21" s="20">
        <v>22.756499999999996</v>
      </c>
      <c r="E21" s="20">
        <v>21.216420000000003</v>
      </c>
      <c r="F21" s="20">
        <f t="shared" si="2"/>
        <v>-1.5400799999999926</v>
      </c>
      <c r="G21" s="21">
        <f t="shared" si="3"/>
        <v>-6.76764880363849</v>
      </c>
      <c r="H21" s="21">
        <f t="shared" si="0"/>
        <v>0.7160200000000003</v>
      </c>
      <c r="I21" s="22">
        <f t="shared" si="1"/>
        <v>3.4927123373202487</v>
      </c>
      <c r="K21" s="37"/>
      <c r="L21" s="37"/>
      <c r="M21" s="37"/>
      <c r="N21" s="2"/>
    </row>
    <row r="22" spans="1:14" ht="12.75" customHeight="1">
      <c r="A22" s="2"/>
      <c r="B22" s="19" t="s">
        <v>13</v>
      </c>
      <c r="C22" s="20">
        <v>0.5181</v>
      </c>
      <c r="D22" s="20">
        <v>0.5442</v>
      </c>
      <c r="E22" s="20">
        <v>0.42410000000000003</v>
      </c>
      <c r="F22" s="20">
        <f t="shared" si="2"/>
        <v>-0.12009999999999998</v>
      </c>
      <c r="G22" s="21">
        <f t="shared" si="3"/>
        <v>-22.069092245497977</v>
      </c>
      <c r="H22" s="21">
        <f t="shared" si="0"/>
        <v>-0.09399999999999997</v>
      </c>
      <c r="I22" s="22">
        <f t="shared" si="1"/>
        <v>-18.14321559544489</v>
      </c>
      <c r="K22" s="37"/>
      <c r="L22" s="37"/>
      <c r="M22" s="37"/>
      <c r="N22" s="2"/>
    </row>
    <row r="23" spans="1:14" ht="13.5" customHeight="1">
      <c r="A23" s="2"/>
      <c r="B23" s="19" t="s">
        <v>52</v>
      </c>
      <c r="C23" s="20">
        <v>2.3762</v>
      </c>
      <c r="D23" s="20">
        <v>2.4577</v>
      </c>
      <c r="E23" s="20">
        <v>4.1316</v>
      </c>
      <c r="F23" s="20">
        <f aca="true" t="shared" si="4" ref="F23:F43">+E23-D23</f>
        <v>1.6738999999999997</v>
      </c>
      <c r="G23" s="21">
        <f t="shared" si="3"/>
        <v>68.10839402693574</v>
      </c>
      <c r="H23" s="21">
        <f aca="true" t="shared" si="5" ref="H23:H43">+E23-C23</f>
        <v>1.7553999999999998</v>
      </c>
      <c r="I23" s="22">
        <f t="shared" si="1"/>
        <v>73.87425300900597</v>
      </c>
      <c r="K23" s="37"/>
      <c r="L23" s="37"/>
      <c r="M23" s="37"/>
      <c r="N23" s="2"/>
    </row>
    <row r="24" spans="1:14" ht="20.25" customHeight="1">
      <c r="A24" s="2"/>
      <c r="B24" s="18" t="s">
        <v>14</v>
      </c>
      <c r="C24" s="15">
        <f>SUM(C25:C29)</f>
        <v>53.377</v>
      </c>
      <c r="D24" s="15">
        <f>SUM(D25:D29)</f>
        <v>15.639600000000002</v>
      </c>
      <c r="E24" s="15">
        <f>SUM(E25:E29)</f>
        <v>27.550299999999996</v>
      </c>
      <c r="F24" s="15">
        <f>+E24-D24</f>
        <v>11.910699999999995</v>
      </c>
      <c r="G24" s="16">
        <f aca="true" t="shared" si="6" ref="G24:G43">+F24/D24*100</f>
        <v>76.15731860149873</v>
      </c>
      <c r="H24" s="16">
        <f t="shared" si="5"/>
        <v>-25.826700000000006</v>
      </c>
      <c r="I24" s="17">
        <f aca="true" t="shared" si="7" ref="I24:I43">+H24/C24*100</f>
        <v>-48.38544691533808</v>
      </c>
      <c r="K24" s="37"/>
      <c r="L24" s="37"/>
      <c r="M24" s="37"/>
      <c r="N24" s="2"/>
    </row>
    <row r="25" spans="1:14" ht="12.75" customHeight="1">
      <c r="A25" s="2"/>
      <c r="B25" s="19" t="s">
        <v>5</v>
      </c>
      <c r="C25" s="20">
        <v>9.1663</v>
      </c>
      <c r="D25" s="20">
        <v>9.269200000000001</v>
      </c>
      <c r="E25" s="20">
        <v>12.313799999999999</v>
      </c>
      <c r="F25" s="20">
        <f t="shared" si="4"/>
        <v>3.0445999999999973</v>
      </c>
      <c r="G25" s="21">
        <f t="shared" si="6"/>
        <v>32.846416087688226</v>
      </c>
      <c r="H25" s="21">
        <f t="shared" si="5"/>
        <v>3.147499999999999</v>
      </c>
      <c r="I25" s="22">
        <f t="shared" si="7"/>
        <v>34.33773714584946</v>
      </c>
      <c r="K25" s="37"/>
      <c r="L25" s="37"/>
      <c r="M25" s="37"/>
      <c r="N25" s="2"/>
    </row>
    <row r="26" spans="1:14" ht="12.75" customHeight="1">
      <c r="A26" s="2"/>
      <c r="B26" s="19" t="s">
        <v>6</v>
      </c>
      <c r="C26" s="20">
        <v>0.691</v>
      </c>
      <c r="D26" s="20">
        <v>0.7389</v>
      </c>
      <c r="E26" s="20">
        <v>0.6389</v>
      </c>
      <c r="F26" s="20">
        <f t="shared" si="4"/>
        <v>-0.09999999999999998</v>
      </c>
      <c r="G26" s="21">
        <f t="shared" si="6"/>
        <v>-13.533631073216942</v>
      </c>
      <c r="H26" s="21">
        <f t="shared" si="5"/>
        <v>-0.052099999999999924</v>
      </c>
      <c r="I26" s="22">
        <f t="shared" si="7"/>
        <v>-7.539797395079583</v>
      </c>
      <c r="K26" s="37"/>
      <c r="L26" s="37"/>
      <c r="M26" s="37"/>
      <c r="N26" s="2"/>
    </row>
    <row r="27" spans="1:14" ht="12.75" customHeight="1" hidden="1">
      <c r="A27" s="2"/>
      <c r="B27" s="19" t="s">
        <v>15</v>
      </c>
      <c r="C27" s="20"/>
      <c r="D27" s="20"/>
      <c r="E27" s="20"/>
      <c r="F27" s="20">
        <f t="shared" si="4"/>
        <v>0</v>
      </c>
      <c r="G27" s="21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>
      <c r="A28" s="2"/>
      <c r="B28" s="19" t="s">
        <v>16</v>
      </c>
      <c r="C28" s="20">
        <v>5.994800000000001</v>
      </c>
      <c r="D28" s="20">
        <v>5.6315</v>
      </c>
      <c r="E28" s="20">
        <v>6.1337</v>
      </c>
      <c r="F28" s="20">
        <f t="shared" si="4"/>
        <v>0.5022000000000002</v>
      </c>
      <c r="G28" s="21">
        <f t="shared" si="6"/>
        <v>8.917695107875348</v>
      </c>
      <c r="H28" s="21">
        <f t="shared" si="5"/>
        <v>0.13889999999999958</v>
      </c>
      <c r="I28" s="22">
        <f t="shared" si="7"/>
        <v>2.3170080736638345</v>
      </c>
      <c r="K28" s="37"/>
      <c r="L28" s="37"/>
      <c r="M28" s="37"/>
      <c r="N28" s="2"/>
    </row>
    <row r="29" spans="1:14" ht="12.75" customHeight="1">
      <c r="A29" s="2"/>
      <c r="B29" s="19" t="s">
        <v>53</v>
      </c>
      <c r="C29" s="20">
        <f>+C30+C31</f>
        <v>37.5249</v>
      </c>
      <c r="D29" s="20">
        <v>0</v>
      </c>
      <c r="E29" s="20">
        <f>+E30+E31</f>
        <v>8.463899999999999</v>
      </c>
      <c r="F29" s="20">
        <f t="shared" si="4"/>
        <v>8.463899999999999</v>
      </c>
      <c r="G29" s="30" t="e">
        <f t="shared" si="6"/>
        <v>#DIV/0!</v>
      </c>
      <c r="H29" s="21">
        <f t="shared" si="5"/>
        <v>-29.061000000000003</v>
      </c>
      <c r="I29" s="22">
        <f t="shared" si="7"/>
        <v>-77.44457680100413</v>
      </c>
      <c r="K29" s="37"/>
      <c r="L29" s="37"/>
      <c r="M29" s="37"/>
      <c r="N29" s="2"/>
    </row>
    <row r="30" spans="1:14" ht="12.75" customHeight="1">
      <c r="A30" s="2"/>
      <c r="B30" s="36" t="s">
        <v>54</v>
      </c>
      <c r="C30" s="20">
        <v>23.3675</v>
      </c>
      <c r="D30" s="20"/>
      <c r="E30" s="20">
        <v>5.279699999999999</v>
      </c>
      <c r="F30" s="20">
        <f t="shared" si="4"/>
        <v>5.279699999999999</v>
      </c>
      <c r="G30" s="30" t="e">
        <f t="shared" si="6"/>
        <v>#DIV/0!</v>
      </c>
      <c r="H30" s="21">
        <f t="shared" si="5"/>
        <v>-18.0878</v>
      </c>
      <c r="I30" s="22">
        <f t="shared" si="7"/>
        <v>-77.4057986519739</v>
      </c>
      <c r="K30" s="37"/>
      <c r="L30" s="37"/>
      <c r="M30" s="37"/>
      <c r="N30" s="2"/>
    </row>
    <row r="31" spans="1:14" ht="13.5" customHeight="1">
      <c r="A31" s="2"/>
      <c r="B31" s="36" t="s">
        <v>55</v>
      </c>
      <c r="C31" s="20">
        <v>14.157399999999999</v>
      </c>
      <c r="D31" s="20"/>
      <c r="E31" s="20">
        <v>3.1841999999999997</v>
      </c>
      <c r="F31" s="20">
        <f t="shared" si="4"/>
        <v>3.1841999999999997</v>
      </c>
      <c r="G31" s="30" t="e">
        <f t="shared" si="6"/>
        <v>#DIV/0!</v>
      </c>
      <c r="H31" s="21">
        <f t="shared" si="5"/>
        <v>-10.973199999999999</v>
      </c>
      <c r="I31" s="22">
        <f t="shared" si="7"/>
        <v>-77.508582084281</v>
      </c>
      <c r="K31" s="37"/>
      <c r="L31" s="37"/>
      <c r="M31" s="37"/>
      <c r="N31" s="2"/>
    </row>
    <row r="32" spans="1:14" ht="20.25" customHeight="1">
      <c r="A32" s="2"/>
      <c r="B32" s="18" t="s">
        <v>22</v>
      </c>
      <c r="C32" s="15">
        <f>SUM(C33:C39)</f>
        <v>154.25979999999998</v>
      </c>
      <c r="D32" s="15">
        <f>SUM(D33:D39)</f>
        <v>157.23039999999997</v>
      </c>
      <c r="E32" s="15">
        <f>SUM(E33:E39)</f>
        <v>162.6026</v>
      </c>
      <c r="F32" s="15">
        <f t="shared" si="4"/>
        <v>5.372200000000021</v>
      </c>
      <c r="G32" s="16">
        <f t="shared" si="6"/>
        <v>3.4167692761705255</v>
      </c>
      <c r="H32" s="16">
        <f t="shared" si="5"/>
        <v>8.342800000000011</v>
      </c>
      <c r="I32" s="17">
        <f t="shared" si="7"/>
        <v>5.408278760895588</v>
      </c>
      <c r="K32" s="37"/>
      <c r="L32" s="37"/>
      <c r="M32" s="37"/>
      <c r="N32" s="2"/>
    </row>
    <row r="33" spans="1:14" ht="15.75" customHeight="1">
      <c r="A33" s="2"/>
      <c r="B33" s="19" t="s">
        <v>17</v>
      </c>
      <c r="C33" s="20">
        <v>4.7773</v>
      </c>
      <c r="D33" s="20">
        <v>4.6665</v>
      </c>
      <c r="E33" s="20">
        <v>5.187600000000001</v>
      </c>
      <c r="F33" s="20">
        <f t="shared" si="4"/>
        <v>0.5211000000000006</v>
      </c>
      <c r="G33" s="21">
        <f t="shared" si="6"/>
        <v>11.166827386692393</v>
      </c>
      <c r="H33" s="21">
        <f t="shared" si="5"/>
        <v>0.41030000000000033</v>
      </c>
      <c r="I33" s="22">
        <f t="shared" si="7"/>
        <v>8.58853327193185</v>
      </c>
      <c r="K33" s="37"/>
      <c r="L33" s="37"/>
      <c r="M33" s="37"/>
      <c r="N33" s="2"/>
    </row>
    <row r="34" spans="1:14" ht="15.75" customHeight="1">
      <c r="A34" s="2"/>
      <c r="B34" s="19" t="s">
        <v>7</v>
      </c>
      <c r="C34" s="20">
        <v>39.7611</v>
      </c>
      <c r="D34" s="20">
        <v>39.720099999999995</v>
      </c>
      <c r="E34" s="20">
        <v>40.44179999999999</v>
      </c>
      <c r="F34" s="20">
        <f t="shared" si="4"/>
        <v>0.7216999999999985</v>
      </c>
      <c r="G34" s="21">
        <f t="shared" si="6"/>
        <v>1.8169642070387502</v>
      </c>
      <c r="H34" s="21">
        <f t="shared" si="5"/>
        <v>0.6806999999999945</v>
      </c>
      <c r="I34" s="22">
        <f t="shared" si="7"/>
        <v>1.7119747693096887</v>
      </c>
      <c r="K34" s="37"/>
      <c r="L34" s="37"/>
      <c r="M34" s="37"/>
      <c r="N34" s="2"/>
    </row>
    <row r="35" spans="1:14" ht="15.75" customHeight="1">
      <c r="A35" s="2"/>
      <c r="B35" s="19" t="s">
        <v>18</v>
      </c>
      <c r="C35" s="20">
        <v>19.9754</v>
      </c>
      <c r="D35" s="20">
        <v>19.865099999999998</v>
      </c>
      <c r="E35" s="20">
        <v>20.3609</v>
      </c>
      <c r="F35" s="20">
        <f t="shared" si="4"/>
        <v>0.4958000000000027</v>
      </c>
      <c r="G35" s="21">
        <f t="shared" si="6"/>
        <v>2.495834403048576</v>
      </c>
      <c r="H35" s="21">
        <f t="shared" si="5"/>
        <v>0.3855000000000004</v>
      </c>
      <c r="I35" s="22">
        <f t="shared" si="7"/>
        <v>1.9298737447059904</v>
      </c>
      <c r="K35" s="37"/>
      <c r="L35" s="37"/>
      <c r="M35" s="37"/>
      <c r="N35" s="2"/>
    </row>
    <row r="36" spans="1:14" ht="15.75" customHeight="1">
      <c r="A36" s="2"/>
      <c r="B36" s="19" t="s">
        <v>33</v>
      </c>
      <c r="C36" s="20">
        <v>0.5621</v>
      </c>
      <c r="D36" s="20">
        <v>0</v>
      </c>
      <c r="E36" s="20">
        <v>0.46220000000000006</v>
      </c>
      <c r="F36" s="20">
        <f t="shared" si="4"/>
        <v>0.46220000000000006</v>
      </c>
      <c r="G36" s="30" t="e">
        <f t="shared" si="6"/>
        <v>#DIV/0!</v>
      </c>
      <c r="H36" s="21">
        <f t="shared" si="5"/>
        <v>-0.09989999999999999</v>
      </c>
      <c r="I36" s="22">
        <f t="shared" si="7"/>
        <v>-17.77263832058352</v>
      </c>
      <c r="K36" s="37"/>
      <c r="L36" s="37"/>
      <c r="M36" s="37"/>
      <c r="N36" s="2"/>
    </row>
    <row r="37" spans="1:14" ht="16.5" customHeight="1" hidden="1">
      <c r="A37" s="2"/>
      <c r="B37" s="19" t="s">
        <v>37</v>
      </c>
      <c r="C37" s="20"/>
      <c r="D37" s="20"/>
      <c r="E37" s="20"/>
      <c r="F37" s="20">
        <f t="shared" si="4"/>
        <v>0</v>
      </c>
      <c r="G37" s="21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>
      <c r="A38" s="2"/>
      <c r="B38" s="19" t="s">
        <v>57</v>
      </c>
      <c r="C38" s="20">
        <v>19.697</v>
      </c>
      <c r="D38" s="20">
        <v>21.083</v>
      </c>
      <c r="E38" s="20">
        <v>22.717699999999997</v>
      </c>
      <c r="F38" s="20">
        <f t="shared" si="4"/>
        <v>1.6346999999999987</v>
      </c>
      <c r="G38" s="21">
        <f t="shared" si="6"/>
        <v>7.753640373760845</v>
      </c>
      <c r="H38" s="21">
        <f>+E38-C38</f>
        <v>3.020699999999998</v>
      </c>
      <c r="I38" s="22">
        <f t="shared" si="7"/>
        <v>15.335837944864691</v>
      </c>
      <c r="K38" s="37"/>
      <c r="L38" s="37"/>
      <c r="M38" s="37"/>
      <c r="N38" s="2"/>
    </row>
    <row r="39" spans="1:14" ht="16.5" customHeight="1">
      <c r="A39" s="2"/>
      <c r="B39" s="19" t="s">
        <v>58</v>
      </c>
      <c r="C39" s="20">
        <v>69.48689999999999</v>
      </c>
      <c r="D39" s="20">
        <v>71.89569999999999</v>
      </c>
      <c r="E39" s="20">
        <v>73.43240000000002</v>
      </c>
      <c r="F39" s="20">
        <f t="shared" si="4"/>
        <v>1.5367000000000246</v>
      </c>
      <c r="G39" s="21">
        <f t="shared" si="6"/>
        <v>2.1374018195803433</v>
      </c>
      <c r="H39" s="21">
        <f>+E39-C39</f>
        <v>3.945500000000024</v>
      </c>
      <c r="I39" s="22">
        <f t="shared" si="7"/>
        <v>5.678048668166265</v>
      </c>
      <c r="K39" s="37"/>
      <c r="L39" s="37"/>
      <c r="M39" s="37"/>
      <c r="N39" s="2"/>
    </row>
    <row r="40" spans="1:14" ht="21" customHeight="1">
      <c r="A40" s="2"/>
      <c r="B40" s="14" t="s">
        <v>23</v>
      </c>
      <c r="C40" s="15">
        <f>SUM(C41:C43)</f>
        <v>106.31310000000002</v>
      </c>
      <c r="D40" s="15">
        <f>SUM(D41:D43)</f>
        <v>187.81019999999998</v>
      </c>
      <c r="E40" s="15">
        <f>SUM(E41:E43)</f>
        <v>117.16709999999999</v>
      </c>
      <c r="F40" s="15">
        <f t="shared" si="4"/>
        <v>-70.64309999999999</v>
      </c>
      <c r="G40" s="16">
        <f t="shared" si="6"/>
        <v>-37.614091247440236</v>
      </c>
      <c r="H40" s="16">
        <f t="shared" si="5"/>
        <v>10.85399999999997</v>
      </c>
      <c r="I40" s="17">
        <f t="shared" si="7"/>
        <v>10.209466189961509</v>
      </c>
      <c r="K40" s="37"/>
      <c r="L40" s="37"/>
      <c r="M40" s="37"/>
      <c r="N40" s="2"/>
    </row>
    <row r="41" spans="1:14" ht="15" customHeight="1">
      <c r="A41" s="2"/>
      <c r="B41" s="19" t="s">
        <v>20</v>
      </c>
      <c r="C41" s="20">
        <v>16.290200000000002</v>
      </c>
      <c r="D41" s="20">
        <v>6.9376999999999995</v>
      </c>
      <c r="E41" s="20">
        <v>16.911800000000003</v>
      </c>
      <c r="F41" s="20">
        <f t="shared" si="4"/>
        <v>9.974100000000004</v>
      </c>
      <c r="G41" s="21">
        <f t="shared" si="6"/>
        <v>143.7666661862001</v>
      </c>
      <c r="H41" s="21">
        <f t="shared" si="5"/>
        <v>0.6216000000000008</v>
      </c>
      <c r="I41" s="22">
        <f t="shared" si="7"/>
        <v>3.8157910891210713</v>
      </c>
      <c r="K41" s="37"/>
      <c r="L41" s="37"/>
      <c r="M41" s="37"/>
      <c r="N41" s="2"/>
    </row>
    <row r="42" spans="1:14" ht="15" customHeight="1">
      <c r="A42" s="2"/>
      <c r="B42" s="19" t="s">
        <v>21</v>
      </c>
      <c r="C42" s="20">
        <v>6.874</v>
      </c>
      <c r="D42" s="20">
        <v>0</v>
      </c>
      <c r="E42" s="20">
        <v>6.170100000000001</v>
      </c>
      <c r="F42" s="20">
        <f t="shared" si="4"/>
        <v>6.170100000000001</v>
      </c>
      <c r="G42" s="30" t="e">
        <f t="shared" si="6"/>
        <v>#DIV/0!</v>
      </c>
      <c r="H42" s="21">
        <f t="shared" si="5"/>
        <v>-0.7038999999999991</v>
      </c>
      <c r="I42" s="22">
        <f t="shared" si="7"/>
        <v>-10.240034914169321</v>
      </c>
      <c r="K42" s="37"/>
      <c r="L42" s="37"/>
      <c r="M42" s="37"/>
      <c r="N42" s="2"/>
    </row>
    <row r="43" spans="1:14" ht="15.75" customHeight="1">
      <c r="A43" s="2"/>
      <c r="B43" s="19" t="s">
        <v>31</v>
      </c>
      <c r="C43" s="20">
        <v>83.14890000000001</v>
      </c>
      <c r="D43" s="20">
        <v>180.87249999999997</v>
      </c>
      <c r="E43" s="20">
        <v>94.08519999999999</v>
      </c>
      <c r="F43" s="20">
        <f t="shared" si="4"/>
        <v>-86.78729999999999</v>
      </c>
      <c r="G43" s="21">
        <f t="shared" si="6"/>
        <v>-47.982584417199966</v>
      </c>
      <c r="H43" s="21">
        <f t="shared" si="5"/>
        <v>10.936299999999974</v>
      </c>
      <c r="I43" s="22">
        <f t="shared" si="7"/>
        <v>13.152669488111055</v>
      </c>
      <c r="K43" s="37"/>
      <c r="L43" s="37"/>
      <c r="M43" s="37"/>
      <c r="N43" s="2"/>
    </row>
    <row r="44" spans="1:13" ht="6" customHeight="1" thickBot="1">
      <c r="A44" s="2"/>
      <c r="B44" s="23"/>
      <c r="C44" s="24"/>
      <c r="D44" s="24"/>
      <c r="E44" s="24"/>
      <c r="F44" s="24"/>
      <c r="G44" s="24"/>
      <c r="H44" s="24"/>
      <c r="I44" s="25"/>
      <c r="K44" s="37"/>
      <c r="L44" s="37"/>
      <c r="M44" s="37"/>
    </row>
    <row r="45" spans="2:13" ht="5.25" customHeight="1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2:13" ht="21" customHeight="1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2:9" ht="12.75" customHeight="1">
      <c r="B47" s="27"/>
      <c r="C47" s="27"/>
      <c r="D47" s="27"/>
      <c r="E47" s="27"/>
      <c r="F47" s="27"/>
      <c r="G47" s="27"/>
      <c r="H47" s="27"/>
      <c r="I47" s="27"/>
    </row>
    <row r="48" spans="2:9" ht="25.5">
      <c r="B48" s="31" t="s">
        <v>32</v>
      </c>
      <c r="C48" s="31"/>
      <c r="D48" s="31"/>
      <c r="E48" s="31"/>
      <c r="F48" s="31"/>
      <c r="G48" s="31"/>
      <c r="H48" s="31"/>
      <c r="I48" s="31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Leonardo Navarro</cp:lastModifiedBy>
  <cp:lastPrinted>2019-07-05T15:43:00Z</cp:lastPrinted>
  <dcterms:created xsi:type="dcterms:W3CDTF">2010-02-17T22:24:39Z</dcterms:created>
  <dcterms:modified xsi:type="dcterms:W3CDTF">2019-07-05T15:43:07Z</dcterms:modified>
  <cp:category/>
  <cp:version/>
  <cp:contentType/>
  <cp:contentStatus/>
</cp:coreProperties>
</file>